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"/>
    </mc:Choice>
  </mc:AlternateContent>
  <xr:revisionPtr revIDLastSave="0" documentId="13_ncr:1_{74E595A2-DF15-42D1-B8A2-9E90FC2E3517}" xr6:coauthVersionLast="47" xr6:coauthVersionMax="47" xr10:uidLastSave="{00000000-0000-0000-0000-000000000000}"/>
  <bookViews>
    <workbookView xWindow="-120" yWindow="-120" windowWidth="29040" windowHeight="15840" tabRatio="805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درآمدها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  <sheet name="درآمد سود سهام" sheetId="15" r:id="rId13"/>
  </sheets>
  <definedNames>
    <definedName name="_xlnm.Print_Area" localSheetId="0">جلد!$A$1:$C$25</definedName>
    <definedName name="_xlnm.Print_Area" localSheetId="7">'درآمد سپرده بانکی'!$A$1:$K$21</definedName>
    <definedName name="_xlnm.Print_Area" localSheetId="5">'درآمد سرمایه گذاری در سهام'!$A$1:$R$11</definedName>
    <definedName name="_xlnm.Print_Area" localSheetId="6">'درآمد سرمایه گذاری در صندوق'!$A$1:$S$21</definedName>
    <definedName name="_xlnm.Print_Area" localSheetId="12">'درآمد سود سهام'!$A$1:$T$10</definedName>
    <definedName name="_xlnm.Print_Area" localSheetId="11">'درآمد ناشی از تغییر قیمت اوراق'!$A$1:$R$19</definedName>
    <definedName name="_xlnm.Print_Area" localSheetId="10">'درآمد ناشی از فروش'!$A$1:$R$19</definedName>
    <definedName name="_xlnm.Print_Area" localSheetId="4">درآمدها!$A$1:$K$12</definedName>
    <definedName name="_xlnm.Print_Area" localSheetId="8">'سایر درآمدها'!$A$1:$G$11</definedName>
    <definedName name="_xlnm.Print_Area" localSheetId="3">سپرده!$A$1:$R$22</definedName>
    <definedName name="_xlnm.Print_Area" localSheetId="1">سهام!$A$1:$AA$12</definedName>
    <definedName name="_xlnm.Print_Area" localSheetId="9">'سود سپرده بانکی'!$A$1:$R$21</definedName>
    <definedName name="_xlnm.Print_Area" localSheetId="2">'واحدهای صندوق'!$A$1:$AA$19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5" l="1"/>
  <c r="Q10" i="15"/>
  <c r="O10" i="15"/>
  <c r="Q19" i="21"/>
  <c r="O19" i="21"/>
  <c r="M19" i="21"/>
  <c r="K19" i="21"/>
  <c r="I19" i="21"/>
  <c r="G19" i="21"/>
  <c r="E19" i="21"/>
  <c r="C19" i="21"/>
  <c r="Q19" i="19"/>
  <c r="O19" i="19"/>
  <c r="M19" i="19"/>
  <c r="K19" i="19"/>
  <c r="I19" i="19"/>
  <c r="G19" i="19"/>
  <c r="E19" i="19"/>
  <c r="C19" i="19"/>
  <c r="Q21" i="18"/>
  <c r="O21" i="18"/>
  <c r="M21" i="18"/>
  <c r="K21" i="18"/>
  <c r="G21" i="18"/>
  <c r="D11" i="14"/>
  <c r="F11" i="14"/>
  <c r="H21" i="13"/>
  <c r="D21" i="13"/>
  <c r="F10" i="8" s="1"/>
  <c r="R21" i="10"/>
  <c r="P21" i="10"/>
  <c r="N21" i="10"/>
  <c r="L21" i="10"/>
  <c r="H21" i="10"/>
  <c r="F21" i="10"/>
  <c r="D21" i="10"/>
  <c r="R11" i="9"/>
  <c r="P11" i="9"/>
  <c r="N11" i="9"/>
  <c r="L11" i="9"/>
  <c r="J11" i="9"/>
  <c r="F11" i="9"/>
  <c r="I22" i="7"/>
  <c r="K22" i="7"/>
  <c r="M22" i="7"/>
  <c r="O22" i="7"/>
  <c r="Q22" i="7"/>
  <c r="Z19" i="4"/>
  <c r="X19" i="4"/>
  <c r="V19" i="4"/>
  <c r="R19" i="4"/>
  <c r="P19" i="4"/>
  <c r="N19" i="4"/>
  <c r="L19" i="4"/>
  <c r="J19" i="4"/>
  <c r="H19" i="4"/>
  <c r="F19" i="4"/>
  <c r="D19" i="4"/>
  <c r="AA12" i="2"/>
  <c r="Y12" i="2"/>
  <c r="W12" i="2"/>
  <c r="S12" i="2"/>
  <c r="Q12" i="2"/>
  <c r="O12" i="2"/>
  <c r="M12" i="2"/>
  <c r="K12" i="2"/>
  <c r="I12" i="2"/>
  <c r="G12" i="2"/>
  <c r="E12" i="2"/>
  <c r="S9" i="15"/>
  <c r="S8" i="15"/>
  <c r="Q20" i="18"/>
  <c r="K20" i="18"/>
  <c r="F9" i="9"/>
  <c r="N20" i="10"/>
  <c r="P20" i="10" s="1"/>
  <c r="F20" i="10"/>
  <c r="H20" i="10" s="1"/>
  <c r="D9" i="10"/>
  <c r="F10" i="10"/>
  <c r="P9" i="9" l="1"/>
  <c r="M10" i="15"/>
  <c r="K10" i="15"/>
  <c r="I10" i="15"/>
  <c r="F11" i="8"/>
  <c r="K8" i="18"/>
  <c r="Q8" i="18"/>
  <c r="K9" i="18"/>
  <c r="Q9" i="18"/>
  <c r="K10" i="18"/>
  <c r="Q10" i="18"/>
  <c r="K11" i="18"/>
  <c r="Q11" i="18"/>
  <c r="K12" i="18"/>
  <c r="Q12" i="18"/>
  <c r="K13" i="18"/>
  <c r="Q13" i="18"/>
  <c r="K14" i="18"/>
  <c r="Q14" i="18"/>
  <c r="K15" i="18"/>
  <c r="Q15" i="18"/>
  <c r="K16" i="18"/>
  <c r="Q16" i="18"/>
  <c r="K17" i="18"/>
  <c r="Q17" i="18"/>
  <c r="K18" i="18"/>
  <c r="Q18" i="18"/>
  <c r="K19" i="18"/>
  <c r="Q19" i="18"/>
  <c r="D10" i="9"/>
  <c r="D9" i="9"/>
  <c r="H9" i="9"/>
  <c r="H10" i="9"/>
  <c r="H11" i="9" s="1"/>
  <c r="F10" i="9"/>
  <c r="J9" i="9" l="1"/>
  <c r="D11" i="9"/>
  <c r="J10" i="9"/>
  <c r="P10" i="9"/>
  <c r="F8" i="8" l="1"/>
  <c r="N19" i="10" l="1"/>
  <c r="P19" i="10" s="1"/>
  <c r="N18" i="10"/>
  <c r="P18" i="10" s="1"/>
  <c r="N14" i="10"/>
  <c r="N13" i="10"/>
  <c r="N12" i="10"/>
  <c r="N11" i="10"/>
  <c r="N10" i="10"/>
  <c r="N9" i="10"/>
  <c r="N10" i="9"/>
  <c r="N9" i="9"/>
  <c r="F18" i="10"/>
  <c r="H18" i="10" s="1"/>
  <c r="F14" i="10"/>
  <c r="F12" i="10"/>
  <c r="F9" i="10"/>
  <c r="F11" i="10"/>
  <c r="F13" i="10"/>
  <c r="L10" i="9"/>
  <c r="L9" i="9"/>
  <c r="L17" i="10"/>
  <c r="P17" i="10" s="1"/>
  <c r="L16" i="10"/>
  <c r="P16" i="10" s="1"/>
  <c r="L15" i="10"/>
  <c r="P15" i="10" s="1"/>
  <c r="L14" i="10"/>
  <c r="L13" i="10"/>
  <c r="L12" i="10"/>
  <c r="L11" i="10"/>
  <c r="L10" i="10"/>
  <c r="L9" i="10"/>
  <c r="D17" i="10"/>
  <c r="H17" i="10" s="1"/>
  <c r="D15" i="10"/>
  <c r="H15" i="10" s="1"/>
  <c r="D16" i="10"/>
  <c r="H16" i="10" s="1"/>
  <c r="D14" i="10"/>
  <c r="D13" i="10"/>
  <c r="D12" i="10"/>
  <c r="D11" i="10"/>
  <c r="D10" i="10"/>
  <c r="R9" i="9" l="1"/>
  <c r="R10" i="9"/>
  <c r="P14" i="10"/>
  <c r="H11" i="10"/>
  <c r="P12" i="10"/>
  <c r="H14" i="10"/>
  <c r="H13" i="10"/>
  <c r="P13" i="10"/>
  <c r="F19" i="10"/>
  <c r="H19" i="10" s="1"/>
  <c r="P9" i="10"/>
  <c r="H9" i="10"/>
  <c r="H10" i="10"/>
  <c r="H12" i="10"/>
  <c r="P10" i="10"/>
  <c r="P11" i="10"/>
  <c r="F9" i="8" l="1"/>
  <c r="F12" i="8" s="1"/>
  <c r="J13" i="10" l="1"/>
  <c r="J11" i="10"/>
  <c r="J14" i="10"/>
  <c r="J16" i="10"/>
  <c r="J18" i="10"/>
  <c r="J15" i="10"/>
  <c r="J17" i="10"/>
  <c r="J10" i="10"/>
  <c r="J19" i="10"/>
  <c r="J9" i="10"/>
  <c r="J12" i="10"/>
  <c r="J21" i="10" l="1"/>
</calcChain>
</file>

<file path=xl/sharedStrings.xml><?xml version="1.0" encoding="utf-8"?>
<sst xmlns="http://schemas.openxmlformats.org/spreadsheetml/2006/main" count="397" uniqueCount="178">
  <si>
    <t>صندوق اختصاصی بازارگردانی سپنتا</t>
  </si>
  <si>
    <t>صورت وضعیت پرتفوی</t>
  </si>
  <si>
    <t>تغییرات طی دوره</t>
  </si>
  <si>
    <t>1404/04/31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</si>
  <si>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</si>
  <si>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</si>
  <si>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</si>
  <si>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</si>
  <si>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</si>
  <si>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</si>
  <si>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</si>
  <si>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</si>
  <si>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</si>
  <si>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</si>
  <si>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</si>
  <si>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</si>
  <si>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نام سهام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</si>
  <si>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</si>
  <si>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</si>
  <si>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</si>
  <si>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</si>
  <si>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</si>
  <si>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س.درآمد ثابت سام-د</t>
  </si>
  <si>
    <t>صندوق س.بخشی صنایع سورنا-ب</t>
  </si>
  <si>
    <t>ص.س.درآمد ثابت اکسیژن-د</t>
  </si>
  <si>
    <t>صندوق س. سهامی اکسیژن-س</t>
  </si>
  <si>
    <t>ص.س.درآمد ثابت کیمیا-د</t>
  </si>
  <si>
    <t>صندوق س خاتم ایساتیس پویا-ثابت</t>
  </si>
  <si>
    <t>ص.س.د.ثابت ماه آفرید سپینود-د</t>
  </si>
  <si>
    <t>صندوق س.بخشی صنایع سورنا2-ب</t>
  </si>
  <si>
    <t>سپرده های بانکی</t>
  </si>
  <si>
    <t>مبلغ</t>
  </si>
  <si>
    <t>افزایش</t>
  </si>
  <si>
    <t>کاهش</t>
  </si>
  <si>
    <t>سپرده کوتاه مدت بانک گردشگری آپادانا</t>
  </si>
  <si>
    <t>سپرده کوتاه مدت بانک خاورمیانه نیایش</t>
  </si>
  <si>
    <t>سپرده کوتاه مدت بانک شهر کامرانیه</t>
  </si>
  <si>
    <t>سپرده بلند مدت بانک گردشگری آپادانا</t>
  </si>
  <si>
    <t>سپرده کوتاه مدت بانک گردشگری نیاوران</t>
  </si>
  <si>
    <t>سپرده کوتاه مدت بانک ملی بورس اوراق بهادار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</si>
  <si>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</si>
  <si>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</si>
  <si>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</si>
  <si>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</si>
  <si>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</si>
  <si>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</si>
  <si>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</si>
  <si>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</si>
  <si>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</si>
  <si>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</si>
  <si>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</si>
  <si>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</si>
  <si>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</si>
  <si>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</si>
  <si>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صندوق ص.س.درآمد ثابت کیمیا-د</t>
  </si>
  <si>
    <t>صندوق ص.س.د.ثابت ماه آفرید سپینود-د</t>
  </si>
  <si>
    <t>صندوق س سپر سرمایه بیدار- ثابت</t>
  </si>
  <si>
    <t>صندوق سرمایه گذاری ارکیده-ثابت</t>
  </si>
  <si>
    <t>صندوق ص.س.درآمد ثابت اکسیژن-د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</si>
  <si>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</si>
  <si>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</si>
  <si>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</si>
  <si>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</si>
  <si>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</si>
  <si>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</si>
  <si>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</si>
  <si>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</si>
  <si>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</si>
  <si>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</si>
  <si>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</si>
  <si>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</si>
  <si>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</si>
  <si>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</si>
  <si>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</si>
  <si>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</si>
  <si>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</si>
  <si>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</si>
  <si>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</si>
  <si>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</si>
  <si>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>1-2-سرمایه‌گذاری در واحدهای صندوق های سرمایه گذاری</t>
  </si>
  <si>
    <t>1-3-سرمایه گذاری در سپرده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</si>
  <si>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</si>
  <si>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</si>
  <si>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</si>
  <si>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 xml:space="preserve"> 120.9967.1600503.1</t>
  </si>
  <si>
    <t xml:space="preserve"> 120.9967.1600503.2</t>
  </si>
  <si>
    <t xml:space="preserve"> 146.9967.1600503.1</t>
  </si>
  <si>
    <t xml:space="preserve"> 10-1310810707075930</t>
  </si>
  <si>
    <t xml:space="preserve"> 10-1310810707076011</t>
  </si>
  <si>
    <t xml:space="preserve"> 10-1310810707076051</t>
  </si>
  <si>
    <t xml:space="preserve"> 10-1310810707076165</t>
  </si>
  <si>
    <t xml:space="preserve"> 10-1310810707076509</t>
  </si>
  <si>
    <t>10-1310810707076715</t>
  </si>
  <si>
    <t>10-1310810707076960</t>
  </si>
  <si>
    <t>700-1004371668</t>
  </si>
  <si>
    <t>120.3331.600503.1</t>
  </si>
  <si>
    <t>کوتاه مدت</t>
  </si>
  <si>
    <t>بلندمدت</t>
  </si>
  <si>
    <t>تاریخ افتتاح حساب</t>
  </si>
  <si>
    <t>1402/10/11</t>
  </si>
  <si>
    <t>1403/10/23</t>
  </si>
  <si>
    <t>1404/02/23</t>
  </si>
  <si>
    <t>1403/02/24</t>
  </si>
  <si>
    <t>1403/03/12</t>
  </si>
  <si>
    <t>1403/04/11</t>
  </si>
  <si>
    <t>1403/05/20</t>
  </si>
  <si>
    <t>1403/10/30</t>
  </si>
  <si>
    <t>1403/11/13</t>
  </si>
  <si>
    <t>1404/02/21</t>
  </si>
  <si>
    <t>1403/07/30</t>
  </si>
  <si>
    <t>1403/10/24</t>
  </si>
  <si>
    <t>1404/04/11</t>
  </si>
  <si>
    <t>مشخصات حساب بانکی</t>
  </si>
  <si>
    <t>شماره حساب</t>
  </si>
  <si>
    <t>نوع سپرده</t>
  </si>
  <si>
    <t>2-درآمد حاصل از سرمایه گذاری ها</t>
  </si>
  <si>
    <t>02-35473499008</t>
  </si>
  <si>
    <t>2-1-درآمد حاصل از سرمایه­‌گذاری در سهام و حق تقدم سهام</t>
  </si>
  <si>
    <t>یادداشت 3-3</t>
  </si>
  <si>
    <t>یادداشت 2-3</t>
  </si>
  <si>
    <t>2-2-درآمد حاصل از سرمایه­گذاری در واحدهای صندوق سرمایه گذاری</t>
  </si>
  <si>
    <t>......</t>
  </si>
  <si>
    <t>2-3-درآمد حاصل از سرمایه­گذاری در سپرده بانکی و گواهی سپرده</t>
  </si>
  <si>
    <t>2-4-درآمد حاصل از سرمایه­گذاری در واحدهای صندوق سرمایه گذاری</t>
  </si>
  <si>
    <t>3-1-سود اوراق بهادار با درآمد ثابت و سپرده بانکی</t>
  </si>
  <si>
    <t>3-2-سود(زیان) حاصل از فروش اوراق بهادار</t>
  </si>
  <si>
    <t>3-3-درآمد ناشی از تغییر قیمت اوراق بهادار</t>
  </si>
  <si>
    <t xml:space="preserve">3-4-درآمد سود سهام </t>
  </si>
  <si>
    <t>سپرده کوتاه مدت بانک گردشگری آپادانا 120.9967.1600503.1</t>
  </si>
  <si>
    <t>سپرده کوتاه مدت بانک خاورمیانه نیایش 101310810707075930</t>
  </si>
  <si>
    <t>سپرده کوتاه مدت بانک خاورمیانه نیایش 101310810707076011</t>
  </si>
  <si>
    <t>سپرده کوتاه مدت بانک خاورمیانه نیایش 101310810707076051</t>
  </si>
  <si>
    <t>سپرده کوتاه مدت بانک خاورمیانه نیایش 101310810707076165</t>
  </si>
  <si>
    <t>سود سپرده کوتاه مدت بانک شهر شعبه کامرانیه - 7001004371668</t>
  </si>
  <si>
    <t>بانک گردشگری شعبه آپادانا - 120.9967.1600503.2</t>
  </si>
  <si>
    <t>سپرده بلند مدت بانک گردشگری آپادانا 120.3331600503.1</t>
  </si>
  <si>
    <t>سود سپرده کوتاه مدت بانک خاورمیانه  نیایش 101310810707076509</t>
  </si>
  <si>
    <t>سپرده کوتاه مدت بانک خاورمیانه نیایش 101310810707076715</t>
  </si>
  <si>
    <t>سپرده کوتاه مدت بانک خاورمیانه نیایش101310810707076960</t>
  </si>
  <si>
    <t>سپرده کوتاه مدت بانک گردشگری نیاوران 146.9967.1600503.1</t>
  </si>
  <si>
    <t>تاریخ دریافت سود</t>
  </si>
  <si>
    <t>تاریخ سررسید</t>
  </si>
  <si>
    <t>28ام</t>
  </si>
  <si>
    <t>ندارد</t>
  </si>
  <si>
    <t>30ام</t>
  </si>
  <si>
    <t>1ام</t>
  </si>
  <si>
    <t>5ام</t>
  </si>
  <si>
    <t>1406/10/05</t>
  </si>
  <si>
    <t>23ام</t>
  </si>
  <si>
    <t>120.9967.1600503.1</t>
  </si>
  <si>
    <t>120.9967.1600503.2</t>
  </si>
  <si>
    <t>120.333.1600503.1</t>
  </si>
  <si>
    <t>10-1310810707076509</t>
  </si>
  <si>
    <t xml:space="preserve"> 10-1310810707076715</t>
  </si>
  <si>
    <t xml:space="preserve"> 10-1310810707076960</t>
  </si>
  <si>
    <t>146.9967.1600503.1</t>
  </si>
  <si>
    <t>یادداشت3-3</t>
  </si>
  <si>
    <t>یادداشت 4-3</t>
  </si>
  <si>
    <t>2-1</t>
  </si>
  <si>
    <t>2-3</t>
  </si>
  <si>
    <t>2-4</t>
  </si>
  <si>
    <t>صندوق درآمد ثابت اکسیژن</t>
  </si>
  <si>
    <t>صندوق س. سهامی اکسیژن</t>
  </si>
  <si>
    <t>صندوق ص.س.درآمد ثابت کیمیا</t>
  </si>
  <si>
    <t>صندوق ص.س.د.ثابت ماه آفرید سپینود</t>
  </si>
  <si>
    <t>صندوق س.بخشی صنایع سورنا2</t>
  </si>
  <si>
    <t>صندوق س.درآمد ثابت سام</t>
  </si>
  <si>
    <t>صندوق س.بخشی صنایع سورنا</t>
  </si>
  <si>
    <t>صندوق س. ثبات ویستا</t>
  </si>
  <si>
    <t>1-1-سرمایه گذاری در سهام و حق تقدم سهام</t>
  </si>
  <si>
    <t>برای ماه منتهی به 1404/05/31</t>
  </si>
  <si>
    <t>1404/05/31</t>
  </si>
  <si>
    <t>طی مرداد ماه</t>
  </si>
  <si>
    <t>از ابتدای سال مالی تا پایان مرداد ماه</t>
  </si>
  <si>
    <t xml:space="preserve">از ابتدای سال مالی تا پایان مرداد ماه </t>
  </si>
  <si>
    <t>صندوق تداوم اطمینان تمدن-ثابت</t>
  </si>
  <si>
    <t>سپرده کوتاه مدت بانک ملی بورس اوراق بهادار-0235473499008</t>
  </si>
  <si>
    <t>21ام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</si>
</sst>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000"/>
  </numFmts>
  <fonts count="8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5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 readingOrder="2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4" xfId="0" applyNumberFormat="1" applyFont="1" applyBorder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5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0" fontId="0" fillId="0" borderId="0" xfId="0" applyNumberFormat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0" borderId="4" xfId="0" applyNumberFormat="1" applyFont="1" applyBorder="1" applyAlignment="1">
      <alignment horizontal="center" vertical="center"/>
    </xf>
    <xf numFmtId="40" fontId="5" fillId="0" borderId="5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3" fontId="5" fillId="0" borderId="6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3" fontId="0" fillId="2" borderId="0" xfId="0" applyNumberFormat="1" applyFill="1" applyAlignment="1">
      <alignment horizontal="left"/>
    </xf>
    <xf numFmtId="38" fontId="5" fillId="0" borderId="8" xfId="0" applyNumberFormat="1" applyFont="1" applyBorder="1" applyAlignment="1">
      <alignment horizontal="center" vertical="center"/>
    </xf>
    <xf numFmtId="43" fontId="0" fillId="0" borderId="0" xfId="1" applyFont="1" applyAlignment="1">
      <alignment horizontal="left"/>
    </xf>
    <xf numFmtId="40" fontId="5" fillId="0" borderId="0" xfId="1" applyNumberFormat="1" applyFont="1" applyFill="1" applyAlignment="1">
      <alignment horizontal="center" vertical="center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5:C10"/>
  <sheetViews>
    <sheetView rightToLeft="1" tabSelected="1" view="pageBreakPreview" zoomScale="80" zoomScaleNormal="80" zoomScaleSheetLayoutView="80" workbookViewId="0">
      <selection activeCell="A28" sqref="A28"/>
    </sheetView>
  </sheetViews>
  <sheetFormatPr defaultRowHeight="12.75"/>
  <cols>
    <col min="1" max="1" width="23.85546875" customWidth="1"/>
    <col min="2" max="2" width="36.42578125" customWidth="1"/>
    <col min="3" max="3" width="31" customWidth="1"/>
  </cols>
  <sheetData>
    <row r="5" spans="1:3" ht="29.1" customHeight="1">
      <c r="A5" s="69" t="s">
        <v>0</v>
      </c>
      <c r="B5" s="69"/>
      <c r="C5" s="69"/>
    </row>
    <row r="6" spans="1:3" ht="21.75" customHeight="1">
      <c r="A6" s="69" t="s">
        <v>1</v>
      </c>
      <c r="B6" s="69"/>
      <c r="C6" s="69"/>
    </row>
    <row r="7" spans="1:3" ht="21.75" customHeight="1">
      <c r="A7" s="69" t="s">
        <v>170</v>
      </c>
      <c r="B7" s="69"/>
      <c r="C7" s="69"/>
    </row>
    <row r="8" spans="1:3" ht="7.35" customHeight="1"/>
    <row r="9" spans="1:3">
      <c r="B9" s="7"/>
    </row>
    <row r="10" spans="1:3">
      <c r="B10" s="7"/>
    </row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 tint="0.79998168889431442"/>
    <pageSetUpPr fitToPage="1"/>
  </sheetPr>
  <dimension ref="A1:S22"/>
  <sheetViews>
    <sheetView rightToLeft="1" view="pageBreakPreview" zoomScaleNormal="100" zoomScaleSheetLayoutView="100" workbookViewId="0">
      <selection activeCell="A23" sqref="A23"/>
    </sheetView>
  </sheetViews>
  <sheetFormatPr defaultRowHeight="12.75"/>
  <cols>
    <col min="1" max="1" width="56" bestFit="1" customWidth="1"/>
    <col min="2" max="2" width="1.42578125" customWidth="1"/>
    <col min="3" max="3" width="15.7109375" bestFit="1" customWidth="1"/>
    <col min="4" max="4" width="1.42578125" customWidth="1"/>
    <col min="5" max="5" width="12.85546875" bestFit="1" customWidth="1"/>
    <col min="6" max="6" width="1.28515625" customWidth="1"/>
    <col min="7" max="7" width="14.28515625" customWidth="1"/>
    <col min="8" max="8" width="1.28515625" customWidth="1"/>
    <col min="9" max="9" width="10.7109375" bestFit="1" customWidth="1"/>
    <col min="10" max="10" width="1.28515625" customWidth="1"/>
    <col min="11" max="11" width="12.140625" bestFit="1" customWidth="1"/>
    <col min="12" max="12" width="1.28515625" customWidth="1"/>
    <col min="13" max="13" width="14.28515625" customWidth="1"/>
    <col min="14" max="14" width="1.28515625" customWidth="1"/>
    <col min="15" max="15" width="11.28515625" bestFit="1" customWidth="1"/>
    <col min="16" max="16" width="1.28515625" customWidth="1"/>
    <col min="17" max="17" width="15.5703125" customWidth="1"/>
    <col min="18" max="18" width="0.28515625" customWidth="1"/>
    <col min="19" max="19" width="12.7109375" bestFit="1" customWidth="1"/>
  </cols>
  <sheetData>
    <row r="1" spans="1:19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9" ht="21.75" customHeight="1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9" ht="21.75" customHeight="1">
      <c r="A3" s="69" t="s">
        <v>170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9" ht="14.45" customHeight="1"/>
    <row r="5" spans="1:19" ht="25.15" customHeight="1">
      <c r="A5" s="79" t="s">
        <v>124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19" ht="24.75" customHeight="1">
      <c r="A6" s="72" t="s">
        <v>41</v>
      </c>
      <c r="B6" s="13"/>
      <c r="C6" s="15"/>
      <c r="D6" s="15"/>
      <c r="E6" s="15"/>
      <c r="F6" s="15"/>
      <c r="G6" s="72" t="s">
        <v>172</v>
      </c>
      <c r="H6" s="72"/>
      <c r="I6" s="72"/>
      <c r="J6" s="72"/>
      <c r="K6" s="72"/>
      <c r="L6" s="15"/>
      <c r="M6" s="72" t="s">
        <v>173</v>
      </c>
      <c r="N6" s="72"/>
      <c r="O6" s="72"/>
      <c r="P6" s="72"/>
      <c r="Q6" s="72"/>
    </row>
    <row r="7" spans="1:19" ht="24.75" customHeight="1">
      <c r="A7" s="72"/>
      <c r="B7" s="13"/>
      <c r="C7" s="6" t="s">
        <v>140</v>
      </c>
      <c r="D7" s="44"/>
      <c r="E7" s="6" t="s">
        <v>141</v>
      </c>
      <c r="F7" s="15"/>
      <c r="G7" s="6" t="s">
        <v>72</v>
      </c>
      <c r="H7" s="16"/>
      <c r="I7" s="6" t="s">
        <v>69</v>
      </c>
      <c r="J7" s="16"/>
      <c r="K7" s="6" t="s">
        <v>73</v>
      </c>
      <c r="L7" s="15"/>
      <c r="M7" s="6" t="s">
        <v>72</v>
      </c>
      <c r="N7" s="16"/>
      <c r="O7" s="6" t="s">
        <v>69</v>
      </c>
      <c r="P7" s="16"/>
      <c r="Q7" s="6" t="s">
        <v>73</v>
      </c>
    </row>
    <row r="8" spans="1:19" ht="24.75" customHeight="1">
      <c r="A8" s="17" t="s">
        <v>128</v>
      </c>
      <c r="B8" s="20"/>
      <c r="C8" s="20" t="s">
        <v>142</v>
      </c>
      <c r="D8" s="15"/>
      <c r="E8" s="81" t="s">
        <v>143</v>
      </c>
      <c r="F8" s="15"/>
      <c r="G8" s="18">
        <v>11297</v>
      </c>
      <c r="H8" s="15"/>
      <c r="I8" s="18"/>
      <c r="J8" s="15"/>
      <c r="K8" s="18">
        <f>G8+I8</f>
        <v>11297</v>
      </c>
      <c r="L8" s="15"/>
      <c r="M8" s="18">
        <v>155207</v>
      </c>
      <c r="N8" s="15"/>
      <c r="O8" s="18"/>
      <c r="P8" s="15"/>
      <c r="Q8" s="18">
        <f>M8+O8</f>
        <v>155207</v>
      </c>
    </row>
    <row r="9" spans="1:19" ht="24.75" customHeight="1">
      <c r="A9" s="20" t="s">
        <v>129</v>
      </c>
      <c r="B9" s="20"/>
      <c r="C9" s="20" t="s">
        <v>144</v>
      </c>
      <c r="D9" s="15"/>
      <c r="E9" s="80"/>
      <c r="F9" s="15"/>
      <c r="G9" s="21">
        <v>405473</v>
      </c>
      <c r="H9" s="15"/>
      <c r="I9" s="21"/>
      <c r="J9" s="15"/>
      <c r="K9" s="21">
        <f t="shared" ref="K9:K19" si="0">G9+I9</f>
        <v>405473</v>
      </c>
      <c r="L9" s="15"/>
      <c r="M9" s="21">
        <v>13663687</v>
      </c>
      <c r="N9" s="15"/>
      <c r="O9" s="21"/>
      <c r="P9" s="15"/>
      <c r="Q9" s="21">
        <f t="shared" ref="Q9:Q19" si="1">M9+O9</f>
        <v>13663687</v>
      </c>
    </row>
    <row r="10" spans="1:19" ht="24.75" customHeight="1">
      <c r="A10" s="20" t="s">
        <v>130</v>
      </c>
      <c r="B10" s="20"/>
      <c r="C10" s="20" t="s">
        <v>144</v>
      </c>
      <c r="D10" s="15"/>
      <c r="E10" s="80"/>
      <c r="F10" s="15"/>
      <c r="G10" s="21">
        <v>4264591</v>
      </c>
      <c r="H10" s="15"/>
      <c r="I10" s="21"/>
      <c r="J10" s="15"/>
      <c r="K10" s="21">
        <f t="shared" si="0"/>
        <v>4264591</v>
      </c>
      <c r="L10" s="15"/>
      <c r="M10" s="21">
        <v>10733959</v>
      </c>
      <c r="N10" s="15"/>
      <c r="O10" s="21"/>
      <c r="P10" s="15"/>
      <c r="Q10" s="21">
        <f t="shared" si="1"/>
        <v>10733959</v>
      </c>
    </row>
    <row r="11" spans="1:19" ht="24.75" customHeight="1">
      <c r="A11" s="20" t="s">
        <v>131</v>
      </c>
      <c r="B11" s="20"/>
      <c r="C11" s="20" t="s">
        <v>144</v>
      </c>
      <c r="D11" s="15"/>
      <c r="E11" s="80"/>
      <c r="F11" s="15"/>
      <c r="G11" s="21">
        <v>14181</v>
      </c>
      <c r="H11" s="15"/>
      <c r="I11" s="21"/>
      <c r="J11" s="15"/>
      <c r="K11" s="21">
        <f t="shared" si="0"/>
        <v>14181</v>
      </c>
      <c r="L11" s="15"/>
      <c r="M11" s="21">
        <v>2153194</v>
      </c>
      <c r="N11" s="15"/>
      <c r="O11" s="21"/>
      <c r="P11" s="15"/>
      <c r="Q11" s="21">
        <f t="shared" si="1"/>
        <v>2153194</v>
      </c>
    </row>
    <row r="12" spans="1:19" ht="24.75" customHeight="1">
      <c r="A12" s="20" t="s">
        <v>132</v>
      </c>
      <c r="B12" s="20"/>
      <c r="C12" s="20" t="s">
        <v>144</v>
      </c>
      <c r="D12" s="15"/>
      <c r="E12" s="80"/>
      <c r="F12" s="15"/>
      <c r="G12" s="21">
        <v>2643689</v>
      </c>
      <c r="H12" s="15"/>
      <c r="I12" s="21"/>
      <c r="J12" s="15"/>
      <c r="K12" s="21">
        <f t="shared" si="0"/>
        <v>2643689</v>
      </c>
      <c r="L12" s="15"/>
      <c r="M12" s="21">
        <v>14302341</v>
      </c>
      <c r="N12" s="15"/>
      <c r="O12" s="21"/>
      <c r="P12" s="15"/>
      <c r="Q12" s="21">
        <f t="shared" si="1"/>
        <v>14302341</v>
      </c>
    </row>
    <row r="13" spans="1:19" ht="24.75" customHeight="1">
      <c r="A13" s="20" t="s">
        <v>133</v>
      </c>
      <c r="B13" s="20"/>
      <c r="C13" s="20" t="s">
        <v>145</v>
      </c>
      <c r="D13" s="15"/>
      <c r="E13" s="80"/>
      <c r="F13" s="15"/>
      <c r="G13" s="21">
        <v>38477</v>
      </c>
      <c r="H13" s="15"/>
      <c r="I13" s="21"/>
      <c r="J13" s="15"/>
      <c r="K13" s="21">
        <f t="shared" si="0"/>
        <v>38477</v>
      </c>
      <c r="L13" s="15"/>
      <c r="M13" s="21">
        <v>242922</v>
      </c>
      <c r="N13" s="15"/>
      <c r="O13" s="21"/>
      <c r="P13" s="15"/>
      <c r="Q13" s="21">
        <f t="shared" si="1"/>
        <v>242922</v>
      </c>
    </row>
    <row r="14" spans="1:19" ht="24.75" customHeight="1">
      <c r="A14" s="20" t="s">
        <v>134</v>
      </c>
      <c r="B14" s="20"/>
      <c r="C14" s="20" t="s">
        <v>142</v>
      </c>
      <c r="D14" s="15"/>
      <c r="E14" s="80"/>
      <c r="F14" s="15"/>
      <c r="G14" s="21">
        <v>25185</v>
      </c>
      <c r="H14" s="15"/>
      <c r="I14" s="21"/>
      <c r="J14" s="15"/>
      <c r="K14" s="21">
        <f t="shared" si="0"/>
        <v>25185</v>
      </c>
      <c r="L14" s="15"/>
      <c r="M14" s="21">
        <v>91631</v>
      </c>
      <c r="N14" s="15"/>
      <c r="O14" s="21"/>
      <c r="P14" s="15"/>
      <c r="Q14" s="21">
        <f t="shared" si="1"/>
        <v>91631</v>
      </c>
    </row>
    <row r="15" spans="1:19" s="51" customFormat="1" ht="24.75" customHeight="1">
      <c r="A15" s="20" t="s">
        <v>135</v>
      </c>
      <c r="B15" s="20"/>
      <c r="C15" s="20" t="s">
        <v>146</v>
      </c>
      <c r="D15" s="15"/>
      <c r="E15" s="20" t="s">
        <v>147</v>
      </c>
      <c r="F15" s="15"/>
      <c r="G15" s="21">
        <v>499843132</v>
      </c>
      <c r="H15" s="15"/>
      <c r="I15" s="33"/>
      <c r="J15" s="15"/>
      <c r="K15" s="21">
        <f t="shared" si="0"/>
        <v>499843132</v>
      </c>
      <c r="L15" s="15"/>
      <c r="M15" s="21">
        <v>3772489801</v>
      </c>
      <c r="N15" s="15"/>
      <c r="O15" s="33">
        <v>-1060447</v>
      </c>
      <c r="P15" s="15"/>
      <c r="Q15" s="21">
        <f t="shared" si="1"/>
        <v>3771429354</v>
      </c>
      <c r="S15" s="64"/>
    </row>
    <row r="16" spans="1:19" ht="24.75" customHeight="1">
      <c r="A16" s="20" t="s">
        <v>136</v>
      </c>
      <c r="B16" s="20"/>
      <c r="C16" s="20" t="s">
        <v>144</v>
      </c>
      <c r="D16" s="15"/>
      <c r="E16" s="80" t="s">
        <v>143</v>
      </c>
      <c r="F16" s="15"/>
      <c r="G16" s="21">
        <v>4103</v>
      </c>
      <c r="H16" s="15"/>
      <c r="I16" s="21"/>
      <c r="J16" s="15"/>
      <c r="K16" s="21">
        <f t="shared" si="0"/>
        <v>4103</v>
      </c>
      <c r="L16" s="15"/>
      <c r="M16" s="21">
        <v>176144</v>
      </c>
      <c r="N16" s="15"/>
      <c r="O16" s="21"/>
      <c r="P16" s="15"/>
      <c r="Q16" s="21">
        <f t="shared" si="1"/>
        <v>176144</v>
      </c>
    </row>
    <row r="17" spans="1:17" ht="24.75" customHeight="1">
      <c r="A17" s="20" t="s">
        <v>137</v>
      </c>
      <c r="B17" s="20"/>
      <c r="C17" s="20" t="s">
        <v>144</v>
      </c>
      <c r="D17" s="15"/>
      <c r="E17" s="80"/>
      <c r="F17" s="15"/>
      <c r="G17" s="21">
        <v>2764</v>
      </c>
      <c r="H17" s="15"/>
      <c r="I17" s="21"/>
      <c r="J17" s="15"/>
      <c r="K17" s="21">
        <f t="shared" si="0"/>
        <v>2764</v>
      </c>
      <c r="L17" s="15"/>
      <c r="M17" s="21">
        <v>59112</v>
      </c>
      <c r="N17" s="15"/>
      <c r="O17" s="21"/>
      <c r="P17" s="15"/>
      <c r="Q17" s="21">
        <f t="shared" si="1"/>
        <v>59112</v>
      </c>
    </row>
    <row r="18" spans="1:17" ht="24.75" customHeight="1">
      <c r="A18" s="20" t="s">
        <v>138</v>
      </c>
      <c r="B18" s="20"/>
      <c r="C18" s="20" t="s">
        <v>144</v>
      </c>
      <c r="D18" s="15"/>
      <c r="E18" s="80"/>
      <c r="F18" s="15"/>
      <c r="G18" s="21">
        <v>19473</v>
      </c>
      <c r="H18" s="15"/>
      <c r="I18" s="21"/>
      <c r="J18" s="15"/>
      <c r="K18" s="21">
        <f t="shared" si="0"/>
        <v>19473</v>
      </c>
      <c r="L18" s="15"/>
      <c r="M18" s="21">
        <v>301074</v>
      </c>
      <c r="N18" s="15"/>
      <c r="O18" s="21"/>
      <c r="P18" s="15"/>
      <c r="Q18" s="21">
        <f t="shared" si="1"/>
        <v>301074</v>
      </c>
    </row>
    <row r="19" spans="1:17" ht="24.75" customHeight="1">
      <c r="A19" s="20" t="s">
        <v>139</v>
      </c>
      <c r="B19" s="20"/>
      <c r="C19" s="20" t="s">
        <v>148</v>
      </c>
      <c r="D19" s="20"/>
      <c r="E19" s="80"/>
      <c r="F19" s="15"/>
      <c r="G19" s="21">
        <v>283964053</v>
      </c>
      <c r="H19" s="15"/>
      <c r="I19" s="21"/>
      <c r="J19" s="15"/>
      <c r="K19" s="21">
        <f t="shared" si="0"/>
        <v>283964053</v>
      </c>
      <c r="L19" s="15"/>
      <c r="M19" s="21">
        <v>533089734</v>
      </c>
      <c r="N19" s="15"/>
      <c r="O19" s="21"/>
      <c r="P19" s="15"/>
      <c r="Q19" s="21">
        <f t="shared" si="1"/>
        <v>533089734</v>
      </c>
    </row>
    <row r="20" spans="1:17" ht="24.75" customHeight="1">
      <c r="A20" s="20" t="s">
        <v>176</v>
      </c>
      <c r="B20" s="20"/>
      <c r="C20" s="20" t="s">
        <v>177</v>
      </c>
      <c r="D20" s="20"/>
      <c r="E20" s="80"/>
      <c r="F20" s="15"/>
      <c r="G20" s="61">
        <v>552</v>
      </c>
      <c r="H20" s="15"/>
      <c r="I20" s="61"/>
      <c r="J20" s="15"/>
      <c r="K20" s="61">
        <f>G20+I20</f>
        <v>552</v>
      </c>
      <c r="L20" s="15"/>
      <c r="M20" s="61">
        <v>552</v>
      </c>
      <c r="N20" s="15"/>
      <c r="O20" s="61"/>
      <c r="P20" s="15"/>
      <c r="Q20" s="61">
        <f>M20+O20</f>
        <v>552</v>
      </c>
    </row>
    <row r="21" spans="1:17" ht="24.75" customHeight="1" thickBot="1">
      <c r="A21" s="13" t="s">
        <v>15</v>
      </c>
      <c r="B21" s="13"/>
      <c r="C21" s="13"/>
      <c r="D21" s="13"/>
      <c r="E21" s="13"/>
      <c r="F21" s="15"/>
      <c r="G21" s="41">
        <f>SUM(G8:G20)</f>
        <v>791236970</v>
      </c>
      <c r="H21" s="15"/>
      <c r="I21" s="65"/>
      <c r="J21" s="15"/>
      <c r="K21" s="41">
        <f>SUM(K8:K20)</f>
        <v>791236970</v>
      </c>
      <c r="L21" s="15"/>
      <c r="M21" s="41">
        <f>SUM(M8:M20)</f>
        <v>4347459358</v>
      </c>
      <c r="N21" s="15"/>
      <c r="O21" s="65">
        <f>SUM(O8:O20)</f>
        <v>-1060447</v>
      </c>
      <c r="P21" s="15"/>
      <c r="Q21" s="41">
        <f>SUM(Q8:Q20)</f>
        <v>4346398911</v>
      </c>
    </row>
    <row r="22" spans="1:17" ht="13.5" thickTop="1"/>
  </sheetData>
  <mergeCells count="9">
    <mergeCell ref="E16:E20"/>
    <mergeCell ref="E8:E14"/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0.79998168889431442"/>
    <pageSetUpPr fitToPage="1"/>
  </sheetPr>
  <dimension ref="A1:T25"/>
  <sheetViews>
    <sheetView rightToLeft="1" view="pageBreakPreview" zoomScaleNormal="100" zoomScaleSheetLayoutView="100" workbookViewId="0">
      <selection activeCell="A22" sqref="A22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5703125" bestFit="1" customWidth="1"/>
    <col min="6" max="6" width="1.28515625" customWidth="1"/>
    <col min="7" max="7" width="17.7109375" customWidth="1"/>
    <col min="8" max="8" width="1.28515625" customWidth="1"/>
    <col min="9" max="9" width="16.7109375" customWidth="1"/>
    <col min="10" max="10" width="1.28515625" customWidth="1"/>
    <col min="11" max="11" width="13.7109375" bestFit="1" customWidth="1"/>
    <col min="12" max="12" width="1.28515625" customWidth="1"/>
    <col min="13" max="13" width="18.7109375" bestFit="1" customWidth="1"/>
    <col min="14" max="14" width="1.28515625" customWidth="1"/>
    <col min="15" max="15" width="18.85546875" bestFit="1" customWidth="1"/>
    <col min="16" max="16" width="1.28515625" customWidth="1"/>
    <col min="17" max="17" width="18.42578125" customWidth="1"/>
    <col min="18" max="18" width="0.28515625" customWidth="1"/>
    <col min="19" max="19" width="13.42578125" bestFit="1" customWidth="1"/>
    <col min="20" max="20" width="13.85546875" bestFit="1" customWidth="1"/>
  </cols>
  <sheetData>
    <row r="1" spans="1:20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0" ht="21.75" customHeight="1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20" ht="21.75" customHeight="1">
      <c r="A3" s="69" t="s">
        <v>170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ht="14.45" customHeight="1"/>
    <row r="5" spans="1:20" ht="24.6" customHeight="1">
      <c r="A5" s="79" t="s">
        <v>125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20" ht="24.75" customHeight="1">
      <c r="A6" s="72" t="s">
        <v>41</v>
      </c>
      <c r="B6" s="15"/>
      <c r="C6" s="72" t="s">
        <v>172</v>
      </c>
      <c r="D6" s="72"/>
      <c r="E6" s="72"/>
      <c r="F6" s="72"/>
      <c r="G6" s="72"/>
      <c r="H6" s="72"/>
      <c r="I6" s="72"/>
      <c r="J6" s="15"/>
      <c r="K6" s="72" t="s">
        <v>173</v>
      </c>
      <c r="L6" s="72"/>
      <c r="M6" s="72"/>
      <c r="N6" s="72"/>
      <c r="O6" s="72"/>
      <c r="P6" s="72"/>
      <c r="Q6" s="72"/>
    </row>
    <row r="7" spans="1:20" ht="40.5" customHeight="1">
      <c r="A7" s="72"/>
      <c r="B7" s="15"/>
      <c r="C7" s="6" t="s">
        <v>7</v>
      </c>
      <c r="D7" s="16"/>
      <c r="E7" s="6" t="s">
        <v>74</v>
      </c>
      <c r="F7" s="16"/>
      <c r="G7" s="6" t="s">
        <v>75</v>
      </c>
      <c r="H7" s="16"/>
      <c r="I7" s="6" t="s">
        <v>76</v>
      </c>
      <c r="J7" s="15"/>
      <c r="K7" s="6" t="s">
        <v>7</v>
      </c>
      <c r="L7" s="16"/>
      <c r="M7" s="6" t="s">
        <v>74</v>
      </c>
      <c r="N7" s="16"/>
      <c r="O7" s="6" t="s">
        <v>75</v>
      </c>
      <c r="P7" s="16"/>
      <c r="Q7" s="6" t="s">
        <v>76</v>
      </c>
    </row>
    <row r="8" spans="1:20" ht="24.75" customHeight="1">
      <c r="A8" s="17" t="s">
        <v>162</v>
      </c>
      <c r="B8" s="15"/>
      <c r="C8" s="18">
        <v>3501148</v>
      </c>
      <c r="D8" s="15"/>
      <c r="E8" s="18">
        <v>62461270459</v>
      </c>
      <c r="F8" s="15"/>
      <c r="G8" s="18">
        <v>64973594527</v>
      </c>
      <c r="H8" s="15"/>
      <c r="I8" s="32">
        <v>-2512324068</v>
      </c>
      <c r="J8" s="15"/>
      <c r="K8" s="18">
        <v>98651264</v>
      </c>
      <c r="L8" s="15"/>
      <c r="M8" s="18">
        <v>1833548023275</v>
      </c>
      <c r="N8" s="15"/>
      <c r="O8" s="18">
        <v>1827168119770</v>
      </c>
      <c r="P8" s="15"/>
      <c r="Q8" s="18">
        <v>6379903505</v>
      </c>
      <c r="S8" s="30"/>
      <c r="T8" s="30"/>
    </row>
    <row r="9" spans="1:20" ht="24.75" customHeight="1">
      <c r="A9" s="20" t="s">
        <v>163</v>
      </c>
      <c r="B9" s="15"/>
      <c r="C9" s="21">
        <v>33830</v>
      </c>
      <c r="D9" s="15"/>
      <c r="E9" s="21">
        <v>582562777</v>
      </c>
      <c r="F9" s="15"/>
      <c r="G9" s="21">
        <v>540275087</v>
      </c>
      <c r="H9" s="15"/>
      <c r="I9" s="21">
        <v>42287690</v>
      </c>
      <c r="J9" s="15"/>
      <c r="K9" s="21">
        <v>670494</v>
      </c>
      <c r="L9" s="15"/>
      <c r="M9" s="21">
        <v>10623371380</v>
      </c>
      <c r="N9" s="15"/>
      <c r="O9" s="21">
        <v>9908349865</v>
      </c>
      <c r="P9" s="15"/>
      <c r="Q9" s="21">
        <v>715021515</v>
      </c>
      <c r="S9" s="30"/>
      <c r="T9" s="30"/>
    </row>
    <row r="10" spans="1:20" ht="24.75" customHeight="1">
      <c r="A10" s="20" t="s">
        <v>164</v>
      </c>
      <c r="B10" s="15"/>
      <c r="C10" s="21">
        <v>134707548</v>
      </c>
      <c r="D10" s="15"/>
      <c r="E10" s="21">
        <v>1641598977669</v>
      </c>
      <c r="F10" s="15"/>
      <c r="G10" s="21">
        <v>1640916520226</v>
      </c>
      <c r="H10" s="15"/>
      <c r="I10" s="21">
        <v>682457443</v>
      </c>
      <c r="J10" s="15"/>
      <c r="K10" s="21">
        <v>297056134</v>
      </c>
      <c r="L10" s="15"/>
      <c r="M10" s="21">
        <v>3408912389570</v>
      </c>
      <c r="N10" s="15"/>
      <c r="O10" s="21">
        <v>3403804229780</v>
      </c>
      <c r="P10" s="15"/>
      <c r="Q10" s="21">
        <v>5108159790</v>
      </c>
      <c r="S10" s="30"/>
      <c r="T10" s="30"/>
    </row>
    <row r="11" spans="1:20" ht="24.75" customHeight="1">
      <c r="A11" s="20" t="s">
        <v>165</v>
      </c>
      <c r="B11" s="15"/>
      <c r="C11" s="21">
        <v>50365585</v>
      </c>
      <c r="D11" s="15"/>
      <c r="E11" s="21">
        <v>505077526755</v>
      </c>
      <c r="F11" s="15"/>
      <c r="G11" s="21">
        <v>506603413081</v>
      </c>
      <c r="H11" s="15"/>
      <c r="I11" s="33">
        <v>-1525886326</v>
      </c>
      <c r="J11" s="15"/>
      <c r="K11" s="21">
        <v>286023706</v>
      </c>
      <c r="L11" s="15"/>
      <c r="M11" s="21">
        <v>3123841096086</v>
      </c>
      <c r="N11" s="15"/>
      <c r="O11" s="21">
        <v>3124486355455</v>
      </c>
      <c r="P11" s="15"/>
      <c r="Q11" s="33">
        <v>-645259369</v>
      </c>
      <c r="S11" s="30"/>
      <c r="T11" s="30"/>
    </row>
    <row r="12" spans="1:20" ht="24.75" customHeight="1">
      <c r="A12" s="20" t="s">
        <v>166</v>
      </c>
      <c r="B12" s="15"/>
      <c r="C12" s="21">
        <v>217478594</v>
      </c>
      <c r="D12" s="15"/>
      <c r="E12" s="21">
        <v>3277936448453</v>
      </c>
      <c r="F12" s="15"/>
      <c r="G12" s="21">
        <v>3274331279078</v>
      </c>
      <c r="H12" s="15"/>
      <c r="I12" s="21">
        <v>3605169375</v>
      </c>
      <c r="J12" s="15"/>
      <c r="K12" s="21">
        <v>3952014270</v>
      </c>
      <c r="L12" s="15"/>
      <c r="M12" s="21">
        <v>52497493113620</v>
      </c>
      <c r="N12" s="15"/>
      <c r="O12" s="21">
        <v>52471992905443</v>
      </c>
      <c r="P12" s="15"/>
      <c r="Q12" s="21">
        <v>25500208177</v>
      </c>
      <c r="S12" s="30"/>
      <c r="T12" s="30"/>
    </row>
    <row r="13" spans="1:20" ht="24.75" customHeight="1">
      <c r="A13" s="20" t="s">
        <v>167</v>
      </c>
      <c r="B13" s="15"/>
      <c r="C13" s="21">
        <v>5050360</v>
      </c>
      <c r="D13" s="15"/>
      <c r="E13" s="21">
        <v>52364889462</v>
      </c>
      <c r="F13" s="15"/>
      <c r="G13" s="21">
        <v>53816376176</v>
      </c>
      <c r="H13" s="15"/>
      <c r="I13" s="33">
        <v>-1451486714</v>
      </c>
      <c r="J13" s="15"/>
      <c r="K13" s="21">
        <v>504395095</v>
      </c>
      <c r="L13" s="15"/>
      <c r="M13" s="21">
        <v>6128721055892</v>
      </c>
      <c r="N13" s="15"/>
      <c r="O13" s="21">
        <v>6125143167818</v>
      </c>
      <c r="P13" s="15"/>
      <c r="Q13" s="21">
        <v>3577888074</v>
      </c>
      <c r="S13" s="30"/>
      <c r="T13" s="30"/>
    </row>
    <row r="14" spans="1:20" ht="24.75" customHeight="1">
      <c r="A14" s="20" t="s">
        <v>56</v>
      </c>
      <c r="B14" s="15"/>
      <c r="C14" s="21">
        <v>0</v>
      </c>
      <c r="D14" s="15"/>
      <c r="E14" s="21">
        <v>0</v>
      </c>
      <c r="F14" s="15"/>
      <c r="G14" s="21">
        <v>0</v>
      </c>
      <c r="H14" s="15"/>
      <c r="I14" s="21">
        <v>0</v>
      </c>
      <c r="J14" s="15"/>
      <c r="K14" s="21">
        <v>1165746</v>
      </c>
      <c r="L14" s="15"/>
      <c r="M14" s="21">
        <v>33738053893</v>
      </c>
      <c r="N14" s="15"/>
      <c r="O14" s="21">
        <v>33550238303</v>
      </c>
      <c r="P14" s="15"/>
      <c r="Q14" s="21">
        <v>187815590</v>
      </c>
      <c r="S14" s="30"/>
      <c r="T14" s="30"/>
    </row>
    <row r="15" spans="1:20" ht="24.75" customHeight="1">
      <c r="A15" s="20" t="s">
        <v>14</v>
      </c>
      <c r="B15" s="15"/>
      <c r="C15" s="21">
        <v>0</v>
      </c>
      <c r="D15" s="15"/>
      <c r="E15" s="21">
        <v>0</v>
      </c>
      <c r="F15" s="15"/>
      <c r="G15" s="21">
        <v>0</v>
      </c>
      <c r="H15" s="15"/>
      <c r="I15" s="21">
        <v>0</v>
      </c>
      <c r="J15" s="15"/>
      <c r="K15" s="21">
        <v>9920280</v>
      </c>
      <c r="L15" s="15"/>
      <c r="M15" s="21">
        <v>64406936643</v>
      </c>
      <c r="N15" s="15"/>
      <c r="O15" s="21">
        <v>58527996583</v>
      </c>
      <c r="P15" s="15"/>
      <c r="Q15" s="21">
        <v>5878940060</v>
      </c>
      <c r="S15" s="30"/>
      <c r="T15" s="30"/>
    </row>
    <row r="16" spans="1:20" ht="24.75" customHeight="1">
      <c r="A16" s="20" t="s">
        <v>168</v>
      </c>
      <c r="B16" s="15"/>
      <c r="C16" s="21">
        <v>0</v>
      </c>
      <c r="D16" s="15"/>
      <c r="E16" s="21">
        <v>0</v>
      </c>
      <c r="F16" s="15"/>
      <c r="G16" s="21">
        <v>0</v>
      </c>
      <c r="H16" s="15"/>
      <c r="I16" s="21">
        <v>0</v>
      </c>
      <c r="J16" s="15"/>
      <c r="K16" s="21">
        <v>1038744</v>
      </c>
      <c r="L16" s="15"/>
      <c r="M16" s="21">
        <v>25257594617</v>
      </c>
      <c r="N16" s="15"/>
      <c r="O16" s="21">
        <v>24999983486</v>
      </c>
      <c r="P16" s="15"/>
      <c r="Q16" s="21">
        <v>257611131</v>
      </c>
      <c r="S16" s="30"/>
      <c r="T16" s="30"/>
    </row>
    <row r="17" spans="1:20" ht="24.75" customHeight="1">
      <c r="A17" s="20" t="s">
        <v>13</v>
      </c>
      <c r="B17" s="15"/>
      <c r="C17" s="21">
        <v>0</v>
      </c>
      <c r="D17" s="15"/>
      <c r="E17" s="21">
        <v>0</v>
      </c>
      <c r="F17" s="15"/>
      <c r="G17" s="21">
        <v>0</v>
      </c>
      <c r="H17" s="15"/>
      <c r="I17" s="21">
        <v>0</v>
      </c>
      <c r="J17" s="15"/>
      <c r="K17" s="21">
        <v>1697000</v>
      </c>
      <c r="L17" s="15"/>
      <c r="M17" s="21">
        <v>11765011882</v>
      </c>
      <c r="N17" s="15"/>
      <c r="O17" s="21">
        <v>5353153978</v>
      </c>
      <c r="P17" s="15"/>
      <c r="Q17" s="21">
        <v>6411857904</v>
      </c>
      <c r="S17" s="30"/>
      <c r="T17" s="30"/>
    </row>
    <row r="18" spans="1:20" ht="24.75" customHeight="1">
      <c r="A18" s="20" t="s">
        <v>57</v>
      </c>
      <c r="B18" s="15"/>
      <c r="C18" s="23">
        <v>0</v>
      </c>
      <c r="D18" s="15"/>
      <c r="E18" s="23">
        <v>0</v>
      </c>
      <c r="F18" s="15"/>
      <c r="G18" s="23">
        <v>0</v>
      </c>
      <c r="H18" s="15"/>
      <c r="I18" s="23">
        <v>0</v>
      </c>
      <c r="J18" s="15"/>
      <c r="K18" s="23">
        <v>622900</v>
      </c>
      <c r="L18" s="15"/>
      <c r="M18" s="23">
        <v>7990931324</v>
      </c>
      <c r="N18" s="15"/>
      <c r="O18" s="23">
        <v>7974630256</v>
      </c>
      <c r="P18" s="15"/>
      <c r="Q18" s="23">
        <v>16301068</v>
      </c>
      <c r="S18" s="30"/>
      <c r="T18" s="30"/>
    </row>
    <row r="19" spans="1:20" ht="24.75" customHeight="1" thickBot="1">
      <c r="A19" s="13" t="s">
        <v>15</v>
      </c>
      <c r="B19" s="15"/>
      <c r="C19" s="25">
        <f>SUM(C8:C18)</f>
        <v>411137065</v>
      </c>
      <c r="D19" s="15"/>
      <c r="E19" s="25">
        <f>SUM(E8:E18)</f>
        <v>5540021675575</v>
      </c>
      <c r="F19" s="15"/>
      <c r="G19" s="25">
        <f>SUM(G8:G18)</f>
        <v>5541181458175</v>
      </c>
      <c r="H19" s="15"/>
      <c r="I19" s="35">
        <f>SUM(I8:I18)</f>
        <v>-1159782600</v>
      </c>
      <c r="J19" s="15"/>
      <c r="K19" s="25">
        <f>SUM(K8:K18)</f>
        <v>5153255633</v>
      </c>
      <c r="L19" s="15"/>
      <c r="M19" s="25">
        <f>SUM(M8:M18)</f>
        <v>67146297578182</v>
      </c>
      <c r="N19" s="15"/>
      <c r="O19" s="25">
        <f>SUM(O8:O18)</f>
        <v>67092909130737</v>
      </c>
      <c r="P19" s="15"/>
      <c r="Q19" s="25">
        <f>SUM(Q8:Q18)</f>
        <v>53388447445</v>
      </c>
      <c r="S19" s="30"/>
      <c r="T19" s="30"/>
    </row>
    <row r="20" spans="1:20" ht="13.5" thickTop="1"/>
    <row r="22" spans="1:20">
      <c r="M22" s="30"/>
    </row>
    <row r="23" spans="1:20">
      <c r="M23" s="30"/>
    </row>
    <row r="24" spans="1:20">
      <c r="M24" s="30"/>
    </row>
    <row r="25" spans="1:20">
      <c r="M25" s="3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 tint="0.79998168889431442"/>
    <pageSetUpPr fitToPage="1"/>
  </sheetPr>
  <dimension ref="A1:BI25"/>
  <sheetViews>
    <sheetView rightToLeft="1" view="pageBreakPreview" zoomScaleNormal="110" zoomScaleSheetLayoutView="100" workbookViewId="0">
      <selection activeCell="A21" sqref="A21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19.42578125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1.140625" customWidth="1"/>
    <col min="18" max="18" width="0.28515625" customWidth="1"/>
    <col min="19" max="19" width="13.7109375" bestFit="1" customWidth="1"/>
    <col min="20" max="20" width="11.7109375" bestFit="1" customWidth="1"/>
    <col min="21" max="21" width="13.42578125" bestFit="1" customWidth="1"/>
  </cols>
  <sheetData>
    <row r="1" spans="1:61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61" ht="21.75" customHeight="1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61" ht="21.75" customHeight="1">
      <c r="A3" s="69" t="s">
        <v>170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61" ht="14.45" customHeight="1"/>
    <row r="5" spans="1:61" ht="24">
      <c r="A5" s="79" t="s">
        <v>126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61" ht="24.75" customHeight="1">
      <c r="A6" s="72" t="s">
        <v>41</v>
      </c>
      <c r="B6" s="15"/>
      <c r="C6" s="72" t="s">
        <v>172</v>
      </c>
      <c r="D6" s="72"/>
      <c r="E6" s="72"/>
      <c r="F6" s="72"/>
      <c r="G6" s="72"/>
      <c r="H6" s="72"/>
      <c r="I6" s="72"/>
      <c r="J6" s="15"/>
      <c r="K6" s="72" t="s">
        <v>173</v>
      </c>
      <c r="L6" s="72"/>
      <c r="M6" s="72"/>
      <c r="N6" s="72"/>
      <c r="O6" s="72"/>
      <c r="P6" s="72"/>
      <c r="Q6" s="72"/>
    </row>
    <row r="7" spans="1:61" ht="42.75" customHeight="1">
      <c r="A7" s="72"/>
      <c r="B7" s="15"/>
      <c r="C7" s="6" t="s">
        <v>7</v>
      </c>
      <c r="D7" s="16"/>
      <c r="E7" s="6" t="s">
        <v>9</v>
      </c>
      <c r="F7" s="16"/>
      <c r="G7" s="6" t="s">
        <v>75</v>
      </c>
      <c r="H7" s="16"/>
      <c r="I7" s="6" t="s">
        <v>77</v>
      </c>
      <c r="J7" s="15"/>
      <c r="K7" s="6" t="s">
        <v>7</v>
      </c>
      <c r="L7" s="16"/>
      <c r="M7" s="6" t="s">
        <v>9</v>
      </c>
      <c r="N7" s="16"/>
      <c r="O7" s="6" t="s">
        <v>75</v>
      </c>
      <c r="P7" s="16"/>
      <c r="Q7" s="6" t="s">
        <v>77</v>
      </c>
      <c r="S7" s="30"/>
      <c r="T7" s="30"/>
    </row>
    <row r="8" spans="1:61" ht="24.75" customHeight="1">
      <c r="A8" s="17" t="s">
        <v>25</v>
      </c>
      <c r="B8" s="15"/>
      <c r="C8" s="18">
        <v>1519372</v>
      </c>
      <c r="D8" s="15"/>
      <c r="E8" s="18">
        <v>26126991765</v>
      </c>
      <c r="F8" s="15"/>
      <c r="G8" s="18">
        <v>25909101487</v>
      </c>
      <c r="H8" s="15"/>
      <c r="I8" s="18">
        <v>217890278</v>
      </c>
      <c r="J8" s="15"/>
      <c r="K8" s="18">
        <v>1519372</v>
      </c>
      <c r="L8" s="15"/>
      <c r="M8" s="18">
        <v>26126991765</v>
      </c>
      <c r="N8" s="15"/>
      <c r="O8" s="18">
        <v>27339952811</v>
      </c>
      <c r="P8" s="15"/>
      <c r="Q8" s="32">
        <v>-1212961046</v>
      </c>
      <c r="S8" s="30"/>
      <c r="T8" s="30"/>
      <c r="U8" s="30"/>
      <c r="V8" s="31"/>
    </row>
    <row r="9" spans="1:61" ht="24.75" customHeight="1">
      <c r="A9" s="20" t="s">
        <v>14</v>
      </c>
      <c r="B9" s="15"/>
      <c r="C9" s="21">
        <v>146189356</v>
      </c>
      <c r="D9" s="15"/>
      <c r="E9" s="21">
        <v>899842032871</v>
      </c>
      <c r="F9" s="15"/>
      <c r="G9" s="21">
        <v>895963518065</v>
      </c>
      <c r="H9" s="15"/>
      <c r="I9" s="33">
        <v>3878514806</v>
      </c>
      <c r="J9" s="15"/>
      <c r="K9" s="21">
        <v>146189356</v>
      </c>
      <c r="L9" s="15"/>
      <c r="M9" s="21">
        <v>899842032871</v>
      </c>
      <c r="N9" s="15"/>
      <c r="O9" s="21">
        <v>894136764181</v>
      </c>
      <c r="P9" s="15"/>
      <c r="Q9" s="21">
        <v>5705268690</v>
      </c>
      <c r="S9" s="30"/>
      <c r="T9" s="30"/>
      <c r="U9" s="30"/>
      <c r="V9" s="31"/>
    </row>
    <row r="10" spans="1:61" ht="24.75" customHeight="1">
      <c r="A10" s="20" t="s">
        <v>58</v>
      </c>
      <c r="B10" s="15"/>
      <c r="C10" s="21">
        <v>1</v>
      </c>
      <c r="D10" s="15"/>
      <c r="E10" s="21">
        <v>13824</v>
      </c>
      <c r="F10" s="15"/>
      <c r="G10" s="21">
        <v>13474</v>
      </c>
      <c r="H10" s="15"/>
      <c r="I10" s="21">
        <v>350</v>
      </c>
      <c r="J10" s="15"/>
      <c r="K10" s="21">
        <v>1</v>
      </c>
      <c r="L10" s="15"/>
      <c r="M10" s="21">
        <v>13824</v>
      </c>
      <c r="N10" s="15"/>
      <c r="O10" s="21">
        <v>10651</v>
      </c>
      <c r="P10" s="15"/>
      <c r="Q10" s="21">
        <v>3173</v>
      </c>
      <c r="S10" s="30"/>
      <c r="T10" s="30"/>
      <c r="U10" s="30"/>
      <c r="V10" s="31"/>
    </row>
    <row r="11" spans="1:61" ht="24.75" customHeight="1">
      <c r="A11" s="20" t="s">
        <v>54</v>
      </c>
      <c r="B11" s="15"/>
      <c r="C11" s="21">
        <v>194400</v>
      </c>
      <c r="D11" s="15"/>
      <c r="E11" s="21">
        <v>3417299936</v>
      </c>
      <c r="F11" s="15"/>
      <c r="G11" s="21">
        <v>3368115392</v>
      </c>
      <c r="H11" s="15"/>
      <c r="I11" s="21">
        <v>49184544</v>
      </c>
      <c r="J11" s="15"/>
      <c r="K11" s="21">
        <v>194400</v>
      </c>
      <c r="L11" s="15"/>
      <c r="M11" s="21">
        <v>3417299936</v>
      </c>
      <c r="N11" s="15"/>
      <c r="O11" s="21">
        <v>3104625386</v>
      </c>
      <c r="P11" s="15"/>
      <c r="Q11" s="21">
        <v>312674550</v>
      </c>
      <c r="S11" s="30"/>
      <c r="T11" s="30"/>
      <c r="U11" s="30"/>
      <c r="V11" s="31"/>
    </row>
    <row r="12" spans="1:61" s="51" customFormat="1" ht="24.75" customHeight="1">
      <c r="A12" s="20" t="s">
        <v>55</v>
      </c>
      <c r="B12" s="15"/>
      <c r="C12" s="21">
        <v>4563</v>
      </c>
      <c r="D12" s="15"/>
      <c r="E12" s="21">
        <v>56017850</v>
      </c>
      <c r="F12" s="15"/>
      <c r="G12" s="21">
        <v>249118466</v>
      </c>
      <c r="H12" s="15"/>
      <c r="I12" s="33">
        <v>-193100616</v>
      </c>
      <c r="J12" s="15"/>
      <c r="K12" s="21">
        <v>4563</v>
      </c>
      <c r="L12" s="15"/>
      <c r="M12" s="21">
        <v>56017850</v>
      </c>
      <c r="N12" s="15"/>
      <c r="O12" s="21">
        <v>55730046</v>
      </c>
      <c r="P12" s="15"/>
      <c r="Q12" s="21">
        <v>287804</v>
      </c>
      <c r="S12" s="30"/>
      <c r="T12" s="30"/>
      <c r="U12" s="30"/>
      <c r="V12" s="31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</row>
    <row r="13" spans="1:61" s="51" customFormat="1" ht="24.75" customHeight="1">
      <c r="A13" s="20" t="s">
        <v>13</v>
      </c>
      <c r="B13" s="15"/>
      <c r="C13" s="21">
        <v>28901177</v>
      </c>
      <c r="D13" s="15"/>
      <c r="E13" s="21">
        <v>113004356969</v>
      </c>
      <c r="F13" s="15"/>
      <c r="G13" s="21">
        <v>121733240389</v>
      </c>
      <c r="H13" s="15"/>
      <c r="I13" s="33">
        <v>-8728883420</v>
      </c>
      <c r="J13" s="15"/>
      <c r="K13" s="21">
        <v>28901177</v>
      </c>
      <c r="L13" s="15"/>
      <c r="M13" s="21">
        <v>113004356969</v>
      </c>
      <c r="N13" s="15"/>
      <c r="O13" s="21">
        <v>77320315915</v>
      </c>
      <c r="P13" s="15"/>
      <c r="Q13" s="21">
        <v>35684041054</v>
      </c>
      <c r="S13" s="30"/>
      <c r="T13" s="30"/>
      <c r="U13" s="30"/>
      <c r="V13" s="31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s="51" customFormat="1" ht="24.75" customHeight="1">
      <c r="A14" s="20" t="s">
        <v>27</v>
      </c>
      <c r="B14" s="15"/>
      <c r="C14" s="21">
        <v>826240</v>
      </c>
      <c r="D14" s="15"/>
      <c r="E14" s="21">
        <v>24546292067</v>
      </c>
      <c r="F14" s="15"/>
      <c r="G14" s="21">
        <v>24060271890</v>
      </c>
      <c r="H14" s="15"/>
      <c r="I14" s="21">
        <v>486020177</v>
      </c>
      <c r="J14" s="15"/>
      <c r="K14" s="21">
        <v>826240</v>
      </c>
      <c r="L14" s="15"/>
      <c r="M14" s="21">
        <v>24546292067</v>
      </c>
      <c r="N14" s="15"/>
      <c r="O14" s="21">
        <v>23811857253</v>
      </c>
      <c r="P14" s="15"/>
      <c r="Q14" s="21">
        <v>734434814</v>
      </c>
      <c r="S14" s="30"/>
      <c r="T14" s="30"/>
      <c r="U14" s="30"/>
      <c r="V14" s="31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s="51" customFormat="1" ht="24.75" customHeight="1">
      <c r="A15" s="20" t="s">
        <v>29</v>
      </c>
      <c r="B15" s="15"/>
      <c r="C15" s="21">
        <v>2074828</v>
      </c>
      <c r="D15" s="15"/>
      <c r="E15" s="21">
        <v>20428053329</v>
      </c>
      <c r="F15" s="15"/>
      <c r="G15" s="21">
        <v>20238681624</v>
      </c>
      <c r="H15" s="15"/>
      <c r="I15" s="21">
        <v>189371705</v>
      </c>
      <c r="J15" s="15"/>
      <c r="K15" s="21">
        <v>2074828</v>
      </c>
      <c r="L15" s="15"/>
      <c r="M15" s="21">
        <v>20428053329</v>
      </c>
      <c r="N15" s="15"/>
      <c r="O15" s="21">
        <v>20240062894</v>
      </c>
      <c r="P15" s="15"/>
      <c r="Q15" s="33">
        <v>187990435</v>
      </c>
      <c r="S15" s="30"/>
      <c r="T15" s="30"/>
      <c r="U15" s="30"/>
      <c r="V15" s="31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s="51" customFormat="1" ht="24.75" customHeight="1">
      <c r="A16" s="20" t="s">
        <v>22</v>
      </c>
      <c r="B16" s="15"/>
      <c r="C16" s="21">
        <v>1619413</v>
      </c>
      <c r="D16" s="15"/>
      <c r="E16" s="21">
        <v>24704838262</v>
      </c>
      <c r="F16" s="15"/>
      <c r="G16" s="21">
        <v>24893007947</v>
      </c>
      <c r="H16" s="15"/>
      <c r="I16" s="33">
        <v>-188169685</v>
      </c>
      <c r="J16" s="15"/>
      <c r="K16" s="21">
        <v>1619413</v>
      </c>
      <c r="L16" s="15"/>
      <c r="M16" s="21">
        <v>24704838262</v>
      </c>
      <c r="N16" s="15"/>
      <c r="O16" s="21">
        <v>24681326549</v>
      </c>
      <c r="P16" s="15"/>
      <c r="Q16" s="21">
        <v>23511713</v>
      </c>
      <c r="S16" s="30"/>
      <c r="T16" s="30"/>
      <c r="U16" s="30"/>
      <c r="V16" s="31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s="51" customFormat="1" ht="24.75" customHeight="1">
      <c r="A17" s="20" t="s">
        <v>23</v>
      </c>
      <c r="B17" s="15"/>
      <c r="C17" s="21">
        <v>1699605</v>
      </c>
      <c r="D17" s="15"/>
      <c r="E17" s="21">
        <v>16395292533</v>
      </c>
      <c r="F17" s="15"/>
      <c r="G17" s="21">
        <v>17597469216</v>
      </c>
      <c r="H17" s="15"/>
      <c r="I17" s="33">
        <v>-1202176683</v>
      </c>
      <c r="J17" s="15"/>
      <c r="K17" s="21">
        <v>1699605</v>
      </c>
      <c r="L17" s="15"/>
      <c r="M17" s="21">
        <v>16395292533</v>
      </c>
      <c r="N17" s="15"/>
      <c r="O17" s="21">
        <v>17294542791</v>
      </c>
      <c r="P17" s="15"/>
      <c r="Q17" s="33">
        <v>-899250258</v>
      </c>
      <c r="S17" s="30"/>
      <c r="T17" s="30"/>
      <c r="U17" s="30"/>
      <c r="V17" s="31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</row>
    <row r="18" spans="1:61" s="51" customFormat="1" ht="24.75" customHeight="1">
      <c r="A18" s="20" t="s">
        <v>175</v>
      </c>
      <c r="B18" s="15"/>
      <c r="C18" s="21">
        <v>1406862</v>
      </c>
      <c r="D18" s="15"/>
      <c r="E18" s="21">
        <v>26283694215</v>
      </c>
      <c r="F18" s="15"/>
      <c r="G18" s="21">
        <v>26261923008</v>
      </c>
      <c r="H18" s="15"/>
      <c r="I18" s="21">
        <v>21771207</v>
      </c>
      <c r="J18" s="15"/>
      <c r="K18" s="21">
        <v>1406862</v>
      </c>
      <c r="L18" s="15"/>
      <c r="M18" s="21">
        <v>26283694215</v>
      </c>
      <c r="N18" s="15"/>
      <c r="O18" s="21">
        <v>26261923008</v>
      </c>
      <c r="P18" s="15"/>
      <c r="Q18" s="21">
        <v>21771207</v>
      </c>
      <c r="S18" s="30"/>
      <c r="T18" s="30"/>
      <c r="U18" s="30"/>
      <c r="V18" s="31"/>
    </row>
    <row r="19" spans="1:61" ht="24.75" customHeight="1" thickBot="1">
      <c r="A19" s="13" t="s">
        <v>15</v>
      </c>
      <c r="B19" s="15"/>
      <c r="C19" s="25">
        <f>SUM(C8:C18)</f>
        <v>184435817</v>
      </c>
      <c r="D19" s="15"/>
      <c r="E19" s="25">
        <f>SUM(E8:E18)</f>
        <v>1154804883621</v>
      </c>
      <c r="F19" s="15"/>
      <c r="G19" s="25">
        <f>SUM(G8:G18)</f>
        <v>1160274460958</v>
      </c>
      <c r="H19" s="15"/>
      <c r="I19" s="35">
        <f>SUM(I8:I18)</f>
        <v>-5469577337</v>
      </c>
      <c r="J19" s="15"/>
      <c r="K19" s="25">
        <f>SUM(K8:K18)</f>
        <v>184435817</v>
      </c>
      <c r="L19" s="15"/>
      <c r="M19" s="25">
        <f>SUM(M8:M18)</f>
        <v>1154804883621</v>
      </c>
      <c r="N19" s="15"/>
      <c r="O19" s="25">
        <f>SUM(O8:O18)</f>
        <v>1114247111485</v>
      </c>
      <c r="P19" s="15"/>
      <c r="Q19" s="25">
        <f>SUM(Q8:Q18)</f>
        <v>40557772136</v>
      </c>
      <c r="S19" s="30"/>
      <c r="T19" s="30"/>
      <c r="U19" s="30"/>
      <c r="V19" s="31"/>
    </row>
    <row r="20" spans="1:61" ht="13.5" thickTop="1">
      <c r="S20" s="30"/>
    </row>
    <row r="21" spans="1:61">
      <c r="Q21" s="30"/>
    </row>
    <row r="22" spans="1:61">
      <c r="Q22" s="30"/>
    </row>
    <row r="25" spans="1:61">
      <c r="E25" s="3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79998168889431442"/>
    <pageSetUpPr fitToPage="1"/>
  </sheetPr>
  <dimension ref="A1:S16"/>
  <sheetViews>
    <sheetView rightToLeft="1" view="pageBreakPreview" zoomScaleNormal="100" zoomScaleSheetLayoutView="100" workbookViewId="0">
      <selection activeCell="A14" sqref="A14"/>
    </sheetView>
  </sheetViews>
  <sheetFormatPr defaultRowHeight="12.75"/>
  <cols>
    <col min="1" max="1" width="28.42578125" customWidth="1"/>
    <col min="2" max="2" width="1.28515625" customWidth="1"/>
    <col min="3" max="3" width="12.42578125" customWidth="1"/>
    <col min="4" max="4" width="1.28515625" customWidth="1"/>
    <col min="5" max="5" width="17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5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21.75" customHeight="1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21.75" customHeight="1">
      <c r="A3" s="69" t="s">
        <v>170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4.45" customHeight="1"/>
    <row r="5" spans="1:19" ht="23.45" customHeight="1">
      <c r="A5" s="79" t="s">
        <v>127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19" ht="24.75" customHeight="1">
      <c r="A6" s="72" t="s">
        <v>16</v>
      </c>
      <c r="B6" s="15"/>
      <c r="C6" s="72" t="s">
        <v>64</v>
      </c>
      <c r="D6" s="72"/>
      <c r="E6" s="72"/>
      <c r="F6" s="72"/>
      <c r="G6" s="72"/>
      <c r="H6" s="15"/>
      <c r="I6" s="72" t="s">
        <v>172</v>
      </c>
      <c r="J6" s="72"/>
      <c r="K6" s="72"/>
      <c r="L6" s="72"/>
      <c r="M6" s="72"/>
      <c r="N6" s="15"/>
      <c r="O6" s="72" t="s">
        <v>173</v>
      </c>
      <c r="P6" s="72"/>
      <c r="Q6" s="72"/>
      <c r="R6" s="72"/>
      <c r="S6" s="72"/>
    </row>
    <row r="7" spans="1:19" ht="42.75" customHeight="1">
      <c r="A7" s="72"/>
      <c r="B7" s="15"/>
      <c r="C7" s="6" t="s">
        <v>65</v>
      </c>
      <c r="D7" s="16"/>
      <c r="E7" s="6" t="s">
        <v>66</v>
      </c>
      <c r="F7" s="16"/>
      <c r="G7" s="6" t="s">
        <v>67</v>
      </c>
      <c r="H7" s="15"/>
      <c r="I7" s="6" t="s">
        <v>68</v>
      </c>
      <c r="J7" s="16"/>
      <c r="K7" s="6" t="s">
        <v>69</v>
      </c>
      <c r="L7" s="16"/>
      <c r="M7" s="6" t="s">
        <v>70</v>
      </c>
      <c r="N7" s="15"/>
      <c r="O7" s="6" t="s">
        <v>68</v>
      </c>
      <c r="P7" s="16"/>
      <c r="Q7" s="6" t="s">
        <v>69</v>
      </c>
      <c r="R7" s="16"/>
      <c r="S7" s="6" t="s">
        <v>70</v>
      </c>
    </row>
    <row r="8" spans="1:19" ht="24.75" customHeight="1">
      <c r="A8" s="17" t="s">
        <v>14</v>
      </c>
      <c r="B8" s="15"/>
      <c r="C8" s="17" t="s">
        <v>71</v>
      </c>
      <c r="D8" s="15"/>
      <c r="E8" s="18">
        <v>115236471</v>
      </c>
      <c r="F8" s="15"/>
      <c r="G8" s="18">
        <v>45</v>
      </c>
      <c r="H8" s="15"/>
      <c r="I8" s="18">
        <v>0</v>
      </c>
      <c r="J8" s="15"/>
      <c r="K8" s="32">
        <v>0</v>
      </c>
      <c r="L8" s="15"/>
      <c r="M8" s="18">
        <v>0</v>
      </c>
      <c r="N8" s="15"/>
      <c r="O8" s="18">
        <v>5185641195</v>
      </c>
      <c r="P8" s="15"/>
      <c r="Q8" s="32">
        <v>-654799696</v>
      </c>
      <c r="R8" s="15"/>
      <c r="S8" s="18">
        <f>O8+Q8</f>
        <v>4530841499</v>
      </c>
    </row>
    <row r="9" spans="1:19" ht="24.75" customHeight="1">
      <c r="A9" s="20" t="s">
        <v>13</v>
      </c>
      <c r="B9" s="15"/>
      <c r="C9" s="20" t="s">
        <v>3</v>
      </c>
      <c r="D9" s="15"/>
      <c r="E9" s="21">
        <v>28751177</v>
      </c>
      <c r="F9" s="15"/>
      <c r="G9" s="21">
        <v>150</v>
      </c>
      <c r="H9" s="15"/>
      <c r="I9" s="23">
        <v>0</v>
      </c>
      <c r="J9" s="15"/>
      <c r="K9" s="34">
        <v>0</v>
      </c>
      <c r="L9" s="15"/>
      <c r="M9" s="23">
        <v>0</v>
      </c>
      <c r="N9" s="15"/>
      <c r="O9" s="23">
        <v>4312676550</v>
      </c>
      <c r="P9" s="15"/>
      <c r="Q9" s="34">
        <v>-546822625</v>
      </c>
      <c r="R9" s="15"/>
      <c r="S9" s="23">
        <f>O9+Q9</f>
        <v>3765853925</v>
      </c>
    </row>
    <row r="10" spans="1:19" ht="24.75" customHeight="1">
      <c r="A10" s="13" t="s">
        <v>15</v>
      </c>
      <c r="B10" s="15"/>
      <c r="C10" s="21"/>
      <c r="D10" s="15"/>
      <c r="E10" s="21"/>
      <c r="F10" s="15"/>
      <c r="G10" s="21"/>
      <c r="H10" s="15"/>
      <c r="I10" s="25">
        <f>SUM(I8:I9)</f>
        <v>0</v>
      </c>
      <c r="J10" s="15"/>
      <c r="K10" s="35">
        <f>SUM(K8:K9)</f>
        <v>0</v>
      </c>
      <c r="L10" s="15"/>
      <c r="M10" s="25">
        <f>SUM(M8:M9)</f>
        <v>0</v>
      </c>
      <c r="N10" s="15"/>
      <c r="O10" s="25">
        <f>SUM(O8:O9)</f>
        <v>9498317745</v>
      </c>
      <c r="P10" s="15"/>
      <c r="Q10" s="35">
        <f>SUM(Q8:Q9)</f>
        <v>-1201622321</v>
      </c>
      <c r="R10" s="15"/>
      <c r="S10" s="25">
        <f>SUM(S8:S9)</f>
        <v>8296695424</v>
      </c>
    </row>
    <row r="12" spans="1:19">
      <c r="S12" s="30"/>
    </row>
    <row r="13" spans="1:19">
      <c r="K13" s="30"/>
      <c r="M13" s="30"/>
    </row>
    <row r="14" spans="1:19">
      <c r="M14" s="30"/>
    </row>
    <row r="15" spans="1:19">
      <c r="K15" s="30"/>
    </row>
    <row r="16" spans="1:19">
      <c r="K16" s="30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AD19"/>
  <sheetViews>
    <sheetView rightToLeft="1" view="pageBreakPreview" zoomScaleNormal="100" zoomScaleSheetLayoutView="100" workbookViewId="0">
      <selection activeCell="C14" sqref="C14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1.85546875" bestFit="1" customWidth="1"/>
    <col min="6" max="6" width="1.28515625" customWidth="1"/>
    <col min="7" max="7" width="15.85546875" bestFit="1" customWidth="1"/>
    <col min="8" max="8" width="1.28515625" customWidth="1"/>
    <col min="9" max="9" width="16.14062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4.28515625" customWidth="1"/>
    <col min="16" max="16" width="1.28515625" customWidth="1"/>
    <col min="17" max="17" width="12.28515625" customWidth="1"/>
    <col min="18" max="18" width="1.28515625" customWidth="1"/>
    <col min="19" max="19" width="15.5703125" customWidth="1"/>
    <col min="20" max="20" width="1.28515625" customWidth="1"/>
    <col min="21" max="21" width="11.28515625" customWidth="1"/>
    <col min="22" max="22" width="1.28515625" customWidth="1"/>
    <col min="23" max="23" width="16" bestFit="1" customWidth="1"/>
    <col min="24" max="24" width="1.28515625" customWidth="1"/>
    <col min="25" max="25" width="17.7109375" bestFit="1" customWidth="1"/>
    <col min="26" max="26" width="1.28515625" customWidth="1"/>
    <col min="27" max="27" width="12.28515625" customWidth="1"/>
    <col min="28" max="28" width="0.28515625" customWidth="1"/>
    <col min="29" max="29" width="11.5703125" bestFit="1" customWidth="1"/>
  </cols>
  <sheetData>
    <row r="1" spans="1:30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30" ht="21.7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30" ht="21.75" customHeight="1">
      <c r="A3" s="69" t="s">
        <v>170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30" ht="28.5" customHeight="1">
      <c r="A4" s="79" t="s">
        <v>78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</row>
    <row r="5" spans="1:30" ht="27" customHeight="1">
      <c r="A5" s="79" t="s">
        <v>169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</row>
    <row r="6" spans="1:30" ht="8.2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30" ht="24.6" customHeight="1">
      <c r="A7" s="11"/>
      <c r="B7" s="11"/>
      <c r="C7" s="11"/>
      <c r="D7" s="11"/>
      <c r="E7" s="72" t="s">
        <v>3</v>
      </c>
      <c r="F7" s="72"/>
      <c r="G7" s="72"/>
      <c r="H7" s="72"/>
      <c r="I7" s="72"/>
      <c r="J7" s="11"/>
      <c r="K7" s="72" t="s">
        <v>2</v>
      </c>
      <c r="L7" s="72"/>
      <c r="M7" s="72"/>
      <c r="N7" s="72"/>
      <c r="O7" s="72"/>
      <c r="P7" s="72"/>
      <c r="Q7" s="72"/>
      <c r="R7" s="11"/>
      <c r="S7" s="72" t="s">
        <v>171</v>
      </c>
      <c r="T7" s="72"/>
      <c r="U7" s="72"/>
      <c r="V7" s="72"/>
      <c r="W7" s="72"/>
      <c r="X7" s="72"/>
      <c r="Y7" s="72"/>
      <c r="Z7" s="72"/>
      <c r="AA7" s="72"/>
    </row>
    <row r="8" spans="1:30" ht="24.75" customHeight="1">
      <c r="A8" s="11"/>
      <c r="B8" s="11"/>
      <c r="C8" s="11"/>
      <c r="D8" s="11"/>
      <c r="E8" s="74" t="s">
        <v>7</v>
      </c>
      <c r="F8" s="12"/>
      <c r="G8" s="74" t="s">
        <v>8</v>
      </c>
      <c r="H8" s="12"/>
      <c r="I8" s="74" t="s">
        <v>9</v>
      </c>
      <c r="J8" s="11"/>
      <c r="K8" s="73" t="s">
        <v>4</v>
      </c>
      <c r="L8" s="73"/>
      <c r="M8" s="73"/>
      <c r="N8" s="12"/>
      <c r="O8" s="73" t="s">
        <v>5</v>
      </c>
      <c r="P8" s="73"/>
      <c r="Q8" s="73"/>
      <c r="R8" s="11"/>
      <c r="S8" s="74" t="s">
        <v>7</v>
      </c>
      <c r="T8" s="12"/>
      <c r="U8" s="70" t="s">
        <v>11</v>
      </c>
      <c r="V8" s="12"/>
      <c r="W8" s="74" t="s">
        <v>8</v>
      </c>
      <c r="X8" s="12"/>
      <c r="Y8" s="74" t="s">
        <v>9</v>
      </c>
      <c r="Z8" s="12"/>
      <c r="AA8" s="70" t="s">
        <v>12</v>
      </c>
    </row>
    <row r="9" spans="1:30" ht="24.75" customHeight="1">
      <c r="A9" s="72" t="s">
        <v>6</v>
      </c>
      <c r="B9" s="72"/>
      <c r="C9" s="72"/>
      <c r="D9" s="11"/>
      <c r="E9" s="75"/>
      <c r="F9" s="11"/>
      <c r="G9" s="75"/>
      <c r="H9" s="11"/>
      <c r="I9" s="75"/>
      <c r="J9" s="11"/>
      <c r="K9" s="4" t="s">
        <v>7</v>
      </c>
      <c r="L9" s="12"/>
      <c r="M9" s="4" t="s">
        <v>8</v>
      </c>
      <c r="N9" s="11"/>
      <c r="O9" s="4" t="s">
        <v>7</v>
      </c>
      <c r="P9" s="12"/>
      <c r="Q9" s="4" t="s">
        <v>10</v>
      </c>
      <c r="R9" s="11"/>
      <c r="S9" s="75"/>
      <c r="T9" s="11"/>
      <c r="U9" s="71"/>
      <c r="V9" s="11"/>
      <c r="W9" s="75"/>
      <c r="X9" s="11"/>
      <c r="Y9" s="75"/>
      <c r="Z9" s="11"/>
      <c r="AA9" s="71"/>
    </row>
    <row r="10" spans="1:30" ht="24.75" customHeight="1">
      <c r="A10" s="77" t="s">
        <v>13</v>
      </c>
      <c r="B10" s="77"/>
      <c r="C10" s="77"/>
      <c r="D10" s="11"/>
      <c r="E10" s="54">
        <v>28751177</v>
      </c>
      <c r="F10" s="11"/>
      <c r="G10" s="54">
        <v>73376381490</v>
      </c>
      <c r="H10" s="11"/>
      <c r="I10" s="54">
        <v>121151568186.80901</v>
      </c>
      <c r="J10" s="11"/>
      <c r="K10" s="54">
        <v>150000</v>
      </c>
      <c r="L10" s="11"/>
      <c r="M10" s="54">
        <v>581672203</v>
      </c>
      <c r="N10" s="11"/>
      <c r="O10" s="54">
        <v>0</v>
      </c>
      <c r="P10" s="11"/>
      <c r="Q10" s="54">
        <v>0</v>
      </c>
      <c r="R10" s="11"/>
      <c r="S10" s="54">
        <v>28901177</v>
      </c>
      <c r="T10" s="11"/>
      <c r="U10" s="54">
        <v>3913</v>
      </c>
      <c r="V10" s="11"/>
      <c r="W10" s="54">
        <v>73958053693</v>
      </c>
      <c r="X10" s="11"/>
      <c r="Y10" s="54">
        <v>113004356968.743</v>
      </c>
      <c r="Z10" s="11"/>
      <c r="AA10" s="55">
        <v>7.7275414686679351</v>
      </c>
      <c r="AC10" s="29"/>
      <c r="AD10" s="14"/>
    </row>
    <row r="11" spans="1:30" ht="24.75" customHeight="1">
      <c r="A11" s="78" t="s">
        <v>14</v>
      </c>
      <c r="B11" s="78"/>
      <c r="C11" s="78"/>
      <c r="D11" s="11"/>
      <c r="E11" s="56">
        <v>115236471</v>
      </c>
      <c r="F11" s="11"/>
      <c r="G11" s="57">
        <v>705763183044</v>
      </c>
      <c r="H11" s="11"/>
      <c r="I11" s="57">
        <v>707589936928.13599</v>
      </c>
      <c r="J11" s="11"/>
      <c r="K11" s="57">
        <v>30952885</v>
      </c>
      <c r="L11" s="11"/>
      <c r="M11" s="57">
        <v>188373581137</v>
      </c>
      <c r="N11" s="11"/>
      <c r="O11" s="57">
        <v>0</v>
      </c>
      <c r="P11" s="11"/>
      <c r="Q11" s="57">
        <v>0</v>
      </c>
      <c r="R11" s="11"/>
      <c r="S11" s="57">
        <v>146189356</v>
      </c>
      <c r="T11" s="11"/>
      <c r="U11" s="56">
        <v>6160</v>
      </c>
      <c r="V11" s="11"/>
      <c r="W11" s="57">
        <v>894136764181</v>
      </c>
      <c r="X11" s="11"/>
      <c r="Y11" s="57">
        <v>899842032870.94995</v>
      </c>
      <c r="Z11" s="11"/>
      <c r="AA11" s="60">
        <v>61.53361525860528</v>
      </c>
      <c r="AC11" s="29"/>
      <c r="AD11" s="14"/>
    </row>
    <row r="12" spans="1:30" ht="24.75" customHeight="1" thickBot="1">
      <c r="A12" s="76" t="s">
        <v>15</v>
      </c>
      <c r="B12" s="76"/>
      <c r="C12" s="76"/>
      <c r="D12" s="13"/>
      <c r="E12" s="58">
        <f>SUM(E10:E11)</f>
        <v>143987648</v>
      </c>
      <c r="F12" s="11"/>
      <c r="G12" s="58">
        <f>SUM(G10:G11)</f>
        <v>779139564534</v>
      </c>
      <c r="H12" s="11"/>
      <c r="I12" s="58">
        <f>SUM(I10:I11)</f>
        <v>828741505114.94495</v>
      </c>
      <c r="J12" s="11"/>
      <c r="K12" s="58">
        <f>SUM(K10:K11)</f>
        <v>31102885</v>
      </c>
      <c r="L12" s="11"/>
      <c r="M12" s="58">
        <f>SUM(M10:M11)</f>
        <v>188955253340</v>
      </c>
      <c r="N12" s="11"/>
      <c r="O12" s="58">
        <f>SUM(O10:O11)</f>
        <v>0</v>
      </c>
      <c r="P12" s="11"/>
      <c r="Q12" s="58">
        <f>SUM(Q10:Q11)</f>
        <v>0</v>
      </c>
      <c r="R12" s="11"/>
      <c r="S12" s="58">
        <f>SUM(S10:S11)</f>
        <v>175090533</v>
      </c>
      <c r="T12" s="11"/>
      <c r="U12" s="56"/>
      <c r="V12" s="11"/>
      <c r="W12" s="58">
        <f>SUM(W10:W11)</f>
        <v>968094817874</v>
      </c>
      <c r="X12" s="11"/>
      <c r="Y12" s="58">
        <f>SUM(Y10:Y11)</f>
        <v>1012846389839.693</v>
      </c>
      <c r="Z12" s="11"/>
      <c r="AA12" s="59">
        <f>SUM(AA10:AA11)</f>
        <v>69.261156727273217</v>
      </c>
      <c r="AC12" s="29"/>
      <c r="AD12" s="14"/>
    </row>
    <row r="13" spans="1:30" ht="13.5" thickTop="1"/>
    <row r="14" spans="1:30">
      <c r="AA14" s="14"/>
    </row>
    <row r="15" spans="1:30">
      <c r="M15" s="30"/>
      <c r="Y15" s="30"/>
      <c r="AA15" s="14"/>
    </row>
    <row r="16" spans="1:30">
      <c r="K16" s="30"/>
      <c r="M16" s="30"/>
      <c r="Y16" s="30"/>
    </row>
    <row r="17" spans="11:25">
      <c r="K17" s="30"/>
      <c r="M17" s="30"/>
    </row>
    <row r="18" spans="11:25">
      <c r="K18" s="30"/>
      <c r="M18" s="30"/>
      <c r="Y18" s="30"/>
    </row>
    <row r="19" spans="11:25">
      <c r="Y19" s="68"/>
    </row>
  </sheetData>
  <mergeCells count="22">
    <mergeCell ref="A1:AA1"/>
    <mergeCell ref="A2:AA2"/>
    <mergeCell ref="A3:AA3"/>
    <mergeCell ref="A4:AA4"/>
    <mergeCell ref="A5:AA5"/>
    <mergeCell ref="A12:C12"/>
    <mergeCell ref="A9:C9"/>
    <mergeCell ref="A10:C10"/>
    <mergeCell ref="A11:C11"/>
    <mergeCell ref="E7:I7"/>
    <mergeCell ref="E8:E9"/>
    <mergeCell ref="G8:G9"/>
    <mergeCell ref="I8:I9"/>
    <mergeCell ref="AA8:AA9"/>
    <mergeCell ref="K7:Q7"/>
    <mergeCell ref="S7:AA7"/>
    <mergeCell ref="K8:M8"/>
    <mergeCell ref="O8:Q8"/>
    <mergeCell ref="S8:S9"/>
    <mergeCell ref="U8:U9"/>
    <mergeCell ref="W8:W9"/>
    <mergeCell ref="Y8:Y9"/>
  </mergeCells>
  <pageMargins left="0.39" right="0.39" top="0.39" bottom="0.39" header="0" footer="0"/>
  <pageSetup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  <pageSetUpPr fitToPage="1"/>
  </sheetPr>
  <dimension ref="A1:AC29"/>
  <sheetViews>
    <sheetView rightToLeft="1" view="pageBreakPreview" zoomScaleNormal="100" zoomScaleSheetLayoutView="100" workbookViewId="0">
      <selection activeCell="A22" sqref="A22"/>
    </sheetView>
  </sheetViews>
  <sheetFormatPr defaultRowHeight="12.75"/>
  <cols>
    <col min="1" max="1" width="14.85546875" customWidth="1"/>
    <col min="2" max="2" width="15.28515625" customWidth="1"/>
    <col min="3" max="3" width="1.28515625" customWidth="1"/>
    <col min="4" max="4" width="11" bestFit="1" customWidth="1"/>
    <col min="5" max="5" width="1.28515625" customWidth="1"/>
    <col min="6" max="6" width="16" bestFit="1" customWidth="1"/>
    <col min="7" max="7" width="1.28515625" customWidth="1"/>
    <col min="8" max="8" width="16" bestFit="1" customWidth="1"/>
    <col min="9" max="9" width="1.28515625" customWidth="1"/>
    <col min="10" max="10" width="13" customWidth="1"/>
    <col min="11" max="11" width="1.28515625" customWidth="1"/>
    <col min="12" max="12" width="17.7109375" bestFit="1" customWidth="1"/>
    <col min="13" max="13" width="1.28515625" customWidth="1"/>
    <col min="14" max="14" width="13.7109375" bestFit="1" customWidth="1"/>
    <col min="15" max="15" width="1.28515625" customWidth="1"/>
    <col min="16" max="16" width="17.5703125" bestFit="1" customWidth="1"/>
    <col min="17" max="17" width="1.28515625" customWidth="1"/>
    <col min="18" max="18" width="11" bestFit="1" customWidth="1"/>
    <col min="19" max="19" width="1.28515625" customWidth="1"/>
    <col min="20" max="20" width="22.28515625" bestFit="1" customWidth="1"/>
    <col min="21" max="21" width="1.28515625" customWidth="1"/>
    <col min="22" max="22" width="16.42578125" bestFit="1" customWidth="1"/>
    <col min="23" max="23" width="1.28515625" customWidth="1"/>
    <col min="24" max="24" width="16.28515625" bestFit="1" customWidth="1"/>
    <col min="25" max="25" width="1.28515625" customWidth="1"/>
    <col min="26" max="26" width="12" customWidth="1"/>
    <col min="27" max="27" width="0.28515625" customWidth="1"/>
  </cols>
  <sheetData>
    <row r="1" spans="1:29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9" ht="21.7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spans="1:29" ht="21.75" customHeight="1">
      <c r="A3" s="69" t="s">
        <v>170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spans="1:29" ht="14.45" customHeight="1"/>
    <row r="5" spans="1:29" ht="24">
      <c r="A5" s="79" t="s">
        <v>79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9" ht="8.2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9" ht="24.75" customHeight="1">
      <c r="A7" s="15"/>
      <c r="B7" s="15"/>
      <c r="C7" s="15"/>
      <c r="D7" s="72" t="s">
        <v>3</v>
      </c>
      <c r="E7" s="72"/>
      <c r="F7" s="72"/>
      <c r="G7" s="72"/>
      <c r="H7" s="72"/>
      <c r="I7" s="15"/>
      <c r="J7" s="72" t="s">
        <v>2</v>
      </c>
      <c r="K7" s="72"/>
      <c r="L7" s="72"/>
      <c r="M7" s="72"/>
      <c r="N7" s="72"/>
      <c r="O7" s="72"/>
      <c r="P7" s="72"/>
      <c r="Q7" s="15"/>
      <c r="R7" s="72" t="s">
        <v>171</v>
      </c>
      <c r="S7" s="72"/>
      <c r="T7" s="72"/>
      <c r="U7" s="72"/>
      <c r="V7" s="72"/>
      <c r="W7" s="72"/>
      <c r="X7" s="72"/>
      <c r="Y7" s="72"/>
      <c r="Z7" s="72"/>
    </row>
    <row r="8" spans="1:29" ht="24.75" customHeight="1">
      <c r="A8" s="15"/>
      <c r="B8" s="15"/>
      <c r="C8" s="15"/>
      <c r="D8" s="74" t="s">
        <v>20</v>
      </c>
      <c r="E8" s="16"/>
      <c r="F8" s="74" t="s">
        <v>8</v>
      </c>
      <c r="G8" s="16"/>
      <c r="H8" s="74" t="s">
        <v>9</v>
      </c>
      <c r="I8" s="15"/>
      <c r="J8" s="73" t="s">
        <v>17</v>
      </c>
      <c r="K8" s="73"/>
      <c r="L8" s="73"/>
      <c r="M8" s="16"/>
      <c r="N8" s="73" t="s">
        <v>18</v>
      </c>
      <c r="O8" s="73"/>
      <c r="P8" s="73"/>
      <c r="Q8" s="15"/>
      <c r="R8" s="74" t="s">
        <v>7</v>
      </c>
      <c r="S8" s="16"/>
      <c r="T8" s="70" t="s">
        <v>21</v>
      </c>
      <c r="U8" s="16"/>
      <c r="V8" s="74" t="s">
        <v>8</v>
      </c>
      <c r="W8" s="16"/>
      <c r="X8" s="74" t="s">
        <v>9</v>
      </c>
      <c r="Y8" s="16"/>
      <c r="Z8" s="70" t="s">
        <v>12</v>
      </c>
    </row>
    <row r="9" spans="1:29" ht="24.75" customHeight="1">
      <c r="A9" s="72" t="s">
        <v>19</v>
      </c>
      <c r="B9" s="72"/>
      <c r="C9" s="15"/>
      <c r="D9" s="75"/>
      <c r="E9" s="3"/>
      <c r="F9" s="75"/>
      <c r="G9" s="15"/>
      <c r="H9" s="75"/>
      <c r="I9" s="15"/>
      <c r="J9" s="4" t="s">
        <v>7</v>
      </c>
      <c r="K9" s="16"/>
      <c r="L9" s="4" t="s">
        <v>8</v>
      </c>
      <c r="M9" s="15"/>
      <c r="N9" s="4" t="s">
        <v>7</v>
      </c>
      <c r="O9" s="16"/>
      <c r="P9" s="4" t="s">
        <v>10</v>
      </c>
      <c r="Q9" s="15"/>
      <c r="R9" s="75"/>
      <c r="S9" s="15"/>
      <c r="T9" s="71"/>
      <c r="U9" s="15"/>
      <c r="V9" s="75"/>
      <c r="W9" s="15"/>
      <c r="X9" s="75"/>
      <c r="Y9" s="15"/>
      <c r="Z9" s="71"/>
    </row>
    <row r="10" spans="1:29" ht="24.75" customHeight="1">
      <c r="A10" s="81" t="s">
        <v>22</v>
      </c>
      <c r="B10" s="81"/>
      <c r="C10" s="15"/>
      <c r="D10" s="18">
        <v>8443410</v>
      </c>
      <c r="E10" s="15"/>
      <c r="F10" s="18">
        <v>125092267337</v>
      </c>
      <c r="G10" s="15"/>
      <c r="H10" s="18">
        <v>125303948735.707</v>
      </c>
      <c r="I10" s="15"/>
      <c r="J10" s="18">
        <v>210654597</v>
      </c>
      <c r="K10" s="15"/>
      <c r="L10" s="18">
        <v>3173920338290</v>
      </c>
      <c r="M10" s="15"/>
      <c r="N10" s="32">
        <v>-217478594</v>
      </c>
      <c r="O10" s="15"/>
      <c r="P10" s="18">
        <v>3277936448453</v>
      </c>
      <c r="Q10" s="15"/>
      <c r="R10" s="18">
        <v>1619413</v>
      </c>
      <c r="S10" s="15"/>
      <c r="T10" s="18">
        <v>15256</v>
      </c>
      <c r="U10" s="15"/>
      <c r="V10" s="18">
        <v>24681326549</v>
      </c>
      <c r="W10" s="15"/>
      <c r="X10" s="18">
        <v>24704838261.822701</v>
      </c>
      <c r="Y10" s="15"/>
      <c r="Z10" s="19">
        <v>1.69</v>
      </c>
      <c r="AB10" s="29"/>
      <c r="AC10" s="14"/>
    </row>
    <row r="11" spans="1:29" ht="24.75" customHeight="1">
      <c r="A11" s="80" t="s">
        <v>23</v>
      </c>
      <c r="B11" s="80"/>
      <c r="C11" s="15"/>
      <c r="D11" s="21">
        <v>1482251</v>
      </c>
      <c r="E11" s="15"/>
      <c r="F11" s="21">
        <v>16611681272</v>
      </c>
      <c r="G11" s="15"/>
      <c r="H11" s="21">
        <v>16914607697.7609</v>
      </c>
      <c r="I11" s="15"/>
      <c r="J11" s="21">
        <v>5267714</v>
      </c>
      <c r="K11" s="15"/>
      <c r="L11" s="21">
        <v>54499237695</v>
      </c>
      <c r="M11" s="15"/>
      <c r="N11" s="33">
        <v>-5050360</v>
      </c>
      <c r="O11" s="15"/>
      <c r="P11" s="21">
        <v>52364889462</v>
      </c>
      <c r="Q11" s="15"/>
      <c r="R11" s="21">
        <v>1699605</v>
      </c>
      <c r="S11" s="15"/>
      <c r="T11" s="21">
        <v>9658</v>
      </c>
      <c r="U11" s="15"/>
      <c r="V11" s="21">
        <v>17294542791</v>
      </c>
      <c r="W11" s="15"/>
      <c r="X11" s="21">
        <v>16395292532.705601</v>
      </c>
      <c r="Y11" s="15"/>
      <c r="Z11" s="22">
        <v>1.1200000000000001</v>
      </c>
      <c r="AB11" s="29"/>
      <c r="AC11" s="14"/>
    </row>
    <row r="12" spans="1:29" ht="24.75" customHeight="1">
      <c r="A12" s="80" t="s">
        <v>24</v>
      </c>
      <c r="B12" s="80"/>
      <c r="C12" s="15"/>
      <c r="D12" s="21">
        <v>1</v>
      </c>
      <c r="E12" s="15"/>
      <c r="F12" s="21">
        <v>10339</v>
      </c>
      <c r="G12" s="15"/>
      <c r="H12" s="21">
        <v>13474.473062499999</v>
      </c>
      <c r="I12" s="15"/>
      <c r="J12" s="21">
        <v>0</v>
      </c>
      <c r="K12" s="15"/>
      <c r="L12" s="21">
        <v>0</v>
      </c>
      <c r="M12" s="15"/>
      <c r="N12" s="33">
        <v>0</v>
      </c>
      <c r="O12" s="15"/>
      <c r="P12" s="21">
        <v>0</v>
      </c>
      <c r="Q12" s="15"/>
      <c r="R12" s="21">
        <v>1</v>
      </c>
      <c r="S12" s="15"/>
      <c r="T12" s="21">
        <v>13827</v>
      </c>
      <c r="U12" s="15"/>
      <c r="V12" s="21">
        <v>10339</v>
      </c>
      <c r="W12" s="15"/>
      <c r="X12" s="21">
        <v>13824.4074375</v>
      </c>
      <c r="Y12" s="15"/>
      <c r="Z12" s="22">
        <v>0</v>
      </c>
      <c r="AB12" s="29"/>
      <c r="AC12" s="14"/>
    </row>
    <row r="13" spans="1:29" ht="24.75" customHeight="1">
      <c r="A13" s="80" t="s">
        <v>25</v>
      </c>
      <c r="B13" s="80"/>
      <c r="C13" s="15"/>
      <c r="D13" s="21">
        <v>1641609</v>
      </c>
      <c r="E13" s="15"/>
      <c r="F13" s="21">
        <v>32502411663</v>
      </c>
      <c r="G13" s="15"/>
      <c r="H13" s="21">
        <v>31071560339.372799</v>
      </c>
      <c r="I13" s="15"/>
      <c r="J13" s="21">
        <v>3378911</v>
      </c>
      <c r="K13" s="15"/>
      <c r="L13" s="21">
        <v>59811135675</v>
      </c>
      <c r="M13" s="15"/>
      <c r="N13" s="33">
        <v>-3501148</v>
      </c>
      <c r="O13" s="15"/>
      <c r="P13" s="21">
        <v>62461270459</v>
      </c>
      <c r="Q13" s="15"/>
      <c r="R13" s="21">
        <v>1519372</v>
      </c>
      <c r="S13" s="15"/>
      <c r="T13" s="21">
        <v>17200</v>
      </c>
      <c r="U13" s="15"/>
      <c r="V13" s="21">
        <v>27339952811</v>
      </c>
      <c r="W13" s="15"/>
      <c r="X13" s="21">
        <v>26126991765.380001</v>
      </c>
      <c r="Y13" s="15"/>
      <c r="Z13" s="22">
        <v>1.79</v>
      </c>
      <c r="AB13" s="29"/>
      <c r="AC13" s="14"/>
    </row>
    <row r="14" spans="1:29" ht="24.75" customHeight="1">
      <c r="A14" s="80" t="s">
        <v>26</v>
      </c>
      <c r="B14" s="80"/>
      <c r="C14" s="15"/>
      <c r="D14" s="21">
        <v>228230</v>
      </c>
      <c r="E14" s="15"/>
      <c r="F14" s="21">
        <v>3641760098</v>
      </c>
      <c r="G14" s="15"/>
      <c r="H14" s="21">
        <v>3908390479.355</v>
      </c>
      <c r="I14" s="15"/>
      <c r="J14" s="21">
        <v>0</v>
      </c>
      <c r="K14" s="15"/>
      <c r="L14" s="21">
        <v>0</v>
      </c>
      <c r="M14" s="15"/>
      <c r="N14" s="33">
        <v>-33830</v>
      </c>
      <c r="O14" s="15"/>
      <c r="P14" s="21">
        <v>582562777</v>
      </c>
      <c r="Q14" s="15"/>
      <c r="R14" s="21">
        <v>194400</v>
      </c>
      <c r="S14" s="15"/>
      <c r="T14" s="21">
        <v>17582</v>
      </c>
      <c r="U14" s="15"/>
      <c r="V14" s="21">
        <v>3101950501</v>
      </c>
      <c r="W14" s="15"/>
      <c r="X14" s="21">
        <v>3417299936.0999999</v>
      </c>
      <c r="Y14" s="15"/>
      <c r="Z14" s="22">
        <v>0.23</v>
      </c>
      <c r="AB14" s="29"/>
      <c r="AC14" s="14"/>
    </row>
    <row r="15" spans="1:29" ht="24.75" customHeight="1">
      <c r="A15" s="80" t="s">
        <v>27</v>
      </c>
      <c r="B15" s="80"/>
      <c r="C15" s="15"/>
      <c r="D15" s="21">
        <v>110440</v>
      </c>
      <c r="E15" s="15"/>
      <c r="F15" s="21">
        <v>2946125914</v>
      </c>
      <c r="G15" s="15"/>
      <c r="H15" s="21">
        <v>3194540551.3175001</v>
      </c>
      <c r="I15" s="15"/>
      <c r="J15" s="21">
        <v>715800</v>
      </c>
      <c r="K15" s="15"/>
      <c r="L15" s="21">
        <v>20865731339</v>
      </c>
      <c r="M15" s="15"/>
      <c r="N15" s="33">
        <v>0</v>
      </c>
      <c r="O15" s="15"/>
      <c r="P15" s="21">
        <v>0</v>
      </c>
      <c r="Q15" s="15"/>
      <c r="R15" s="21">
        <v>826240</v>
      </c>
      <c r="S15" s="15"/>
      <c r="T15" s="21">
        <v>29714</v>
      </c>
      <c r="U15" s="15"/>
      <c r="V15" s="21">
        <v>23811857253</v>
      </c>
      <c r="W15" s="15"/>
      <c r="X15" s="21">
        <v>24546292067.119999</v>
      </c>
      <c r="Y15" s="15"/>
      <c r="Z15" s="22">
        <v>1.68</v>
      </c>
      <c r="AB15" s="29"/>
      <c r="AC15" s="14"/>
    </row>
    <row r="16" spans="1:29" ht="24.75" customHeight="1">
      <c r="A16" s="80" t="s">
        <v>28</v>
      </c>
      <c r="B16" s="80"/>
      <c r="C16" s="15"/>
      <c r="D16" s="21">
        <v>1430174</v>
      </c>
      <c r="E16" s="15"/>
      <c r="F16" s="21">
        <v>16936593353</v>
      </c>
      <c r="G16" s="15"/>
      <c r="H16" s="21">
        <v>17129981773.5935</v>
      </c>
      <c r="I16" s="15"/>
      <c r="J16" s="21">
        <v>133281937</v>
      </c>
      <c r="K16" s="15"/>
      <c r="L16" s="21">
        <v>1624035656919</v>
      </c>
      <c r="M16" s="15"/>
      <c r="N16" s="33">
        <v>-134707548</v>
      </c>
      <c r="O16" s="15"/>
      <c r="P16" s="21">
        <v>1641598977669</v>
      </c>
      <c r="Q16" s="15"/>
      <c r="R16" s="21">
        <v>4563</v>
      </c>
      <c r="S16" s="15"/>
      <c r="T16" s="21">
        <v>12277</v>
      </c>
      <c r="U16" s="15"/>
      <c r="V16" s="21">
        <v>55730046</v>
      </c>
      <c r="W16" s="15"/>
      <c r="X16" s="21">
        <v>56017850.251837499</v>
      </c>
      <c r="Y16" s="15"/>
      <c r="Z16" s="22">
        <v>0</v>
      </c>
      <c r="AB16" s="29"/>
      <c r="AC16" s="14"/>
    </row>
    <row r="17" spans="1:29" ht="24.75" customHeight="1">
      <c r="A17" s="80" t="s">
        <v>29</v>
      </c>
      <c r="B17" s="80"/>
      <c r="C17" s="15"/>
      <c r="D17" s="21">
        <v>1715065</v>
      </c>
      <c r="E17" s="15"/>
      <c r="F17" s="21">
        <v>18421948640</v>
      </c>
      <c r="G17" s="15"/>
      <c r="H17" s="21">
        <v>18420567370.9674</v>
      </c>
      <c r="I17" s="15"/>
      <c r="J17" s="21">
        <v>50725348</v>
      </c>
      <c r="K17" s="15"/>
      <c r="L17" s="21">
        <v>508421527335</v>
      </c>
      <c r="M17" s="15"/>
      <c r="N17" s="33">
        <v>-50365585</v>
      </c>
      <c r="O17" s="15"/>
      <c r="P17" s="21">
        <v>505077526755</v>
      </c>
      <c r="Q17" s="15"/>
      <c r="R17" s="21">
        <v>2074828</v>
      </c>
      <c r="S17" s="15"/>
      <c r="T17" s="21">
        <v>9848</v>
      </c>
      <c r="U17" s="15"/>
      <c r="V17" s="21">
        <v>20240062894</v>
      </c>
      <c r="W17" s="15"/>
      <c r="X17" s="21">
        <v>20428053328.790798</v>
      </c>
      <c r="Y17" s="15"/>
      <c r="Z17" s="22">
        <v>1.4</v>
      </c>
      <c r="AB17" s="29"/>
      <c r="AC17" s="14"/>
    </row>
    <row r="18" spans="1:29" ht="24.75" customHeight="1">
      <c r="A18" s="80" t="s">
        <v>175</v>
      </c>
      <c r="B18" s="80"/>
      <c r="C18" s="15"/>
      <c r="D18" s="21">
        <v>0</v>
      </c>
      <c r="E18" s="15"/>
      <c r="F18" s="21">
        <v>0</v>
      </c>
      <c r="G18" s="15"/>
      <c r="H18" s="21">
        <v>0</v>
      </c>
      <c r="I18" s="15"/>
      <c r="J18" s="21">
        <v>1406862</v>
      </c>
      <c r="K18" s="15"/>
      <c r="L18" s="21">
        <v>26261923008</v>
      </c>
      <c r="M18" s="15"/>
      <c r="N18" s="33">
        <v>0</v>
      </c>
      <c r="O18" s="15"/>
      <c r="P18" s="21">
        <v>0</v>
      </c>
      <c r="Q18" s="15"/>
      <c r="R18" s="21">
        <v>1406862</v>
      </c>
      <c r="S18" s="15"/>
      <c r="T18" s="21">
        <v>18686</v>
      </c>
      <c r="U18" s="15"/>
      <c r="V18" s="21">
        <v>26261923008</v>
      </c>
      <c r="W18" s="15"/>
      <c r="X18" s="21">
        <v>26283694215.125198</v>
      </c>
      <c r="Y18" s="15"/>
      <c r="Z18" s="22">
        <v>1.8</v>
      </c>
      <c r="AB18" s="29"/>
      <c r="AC18" s="14"/>
    </row>
    <row r="19" spans="1:29" ht="24.75" customHeight="1">
      <c r="A19" s="76" t="s">
        <v>15</v>
      </c>
      <c r="B19" s="76"/>
      <c r="C19" s="15"/>
      <c r="D19" s="25">
        <f>SUM(D10:D18)</f>
        <v>15051180</v>
      </c>
      <c r="E19" s="15"/>
      <c r="F19" s="25">
        <f>SUM(F10:F18)</f>
        <v>216152798616</v>
      </c>
      <c r="G19" s="15"/>
      <c r="H19" s="25">
        <f>SUM(H10:H18)</f>
        <v>215943610422.54718</v>
      </c>
      <c r="I19" s="15"/>
      <c r="J19" s="25">
        <f>SUM(J10:J18)</f>
        <v>405431169</v>
      </c>
      <c r="K19" s="15"/>
      <c r="L19" s="25">
        <f>SUM(L10:L18)</f>
        <v>5467815550261</v>
      </c>
      <c r="M19" s="15"/>
      <c r="N19" s="35">
        <f>SUM(N10:N18)</f>
        <v>-411137065</v>
      </c>
      <c r="O19" s="15"/>
      <c r="P19" s="25">
        <f>SUM(P10:P18)</f>
        <v>5540021675575</v>
      </c>
      <c r="Q19" s="15"/>
      <c r="R19" s="25">
        <f>SUM(R10:R18)</f>
        <v>9345284</v>
      </c>
      <c r="S19" s="15"/>
      <c r="T19" s="21"/>
      <c r="U19" s="15"/>
      <c r="V19" s="25">
        <f>SUM(V10:V18)</f>
        <v>142787356192</v>
      </c>
      <c r="W19" s="15"/>
      <c r="X19" s="25">
        <f>SUM(X10:X18)</f>
        <v>141958493781.70358</v>
      </c>
      <c r="Y19" s="15"/>
      <c r="Z19" s="26">
        <f>SUM(Z10:Z18)</f>
        <v>9.7100000000000009</v>
      </c>
      <c r="AB19" s="29"/>
      <c r="AC19" s="14"/>
    </row>
    <row r="21" spans="1:29">
      <c r="R21" s="30"/>
      <c r="V21" s="30"/>
      <c r="X21" s="30"/>
    </row>
    <row r="22" spans="1:29">
      <c r="P22" s="31"/>
      <c r="X22" s="30"/>
    </row>
    <row r="23" spans="1:29">
      <c r="J23" s="30"/>
      <c r="L23" s="30"/>
      <c r="N23" s="30"/>
      <c r="P23" s="30"/>
      <c r="V23" s="30"/>
    </row>
    <row r="24" spans="1:29">
      <c r="L24" s="30"/>
      <c r="P24" s="30"/>
      <c r="V24" s="30"/>
    </row>
    <row r="25" spans="1:29">
      <c r="P25" s="30"/>
      <c r="T25" s="30"/>
      <c r="V25" s="30"/>
      <c r="Z25" s="14"/>
    </row>
    <row r="26" spans="1:29">
      <c r="P26" s="30"/>
    </row>
    <row r="27" spans="1:29">
      <c r="J27" s="30"/>
      <c r="L27" s="30"/>
      <c r="N27" s="30"/>
      <c r="P27" s="30"/>
    </row>
    <row r="28" spans="1:29">
      <c r="N28" s="31"/>
      <c r="P28" s="30"/>
      <c r="V28" s="30"/>
    </row>
    <row r="29" spans="1:29">
      <c r="J29" s="30"/>
      <c r="L29" s="30"/>
      <c r="V29" s="30"/>
    </row>
  </sheetData>
  <mergeCells count="28">
    <mergeCell ref="A18:B18"/>
    <mergeCell ref="A1:Z1"/>
    <mergeCell ref="A2:Z2"/>
    <mergeCell ref="A3:Z3"/>
    <mergeCell ref="D7:H7"/>
    <mergeCell ref="J7:P7"/>
    <mergeCell ref="R7:Z7"/>
    <mergeCell ref="A17:B17"/>
    <mergeCell ref="T8:T9"/>
    <mergeCell ref="V8:V9"/>
    <mergeCell ref="X8:X9"/>
    <mergeCell ref="Z8:Z9"/>
    <mergeCell ref="A19:B19"/>
    <mergeCell ref="A5:Z5"/>
    <mergeCell ref="A14:B14"/>
    <mergeCell ref="A15:B15"/>
    <mergeCell ref="A16:B16"/>
    <mergeCell ref="A11:B11"/>
    <mergeCell ref="A12:B12"/>
    <mergeCell ref="A13:B13"/>
    <mergeCell ref="J8:L8"/>
    <mergeCell ref="N8:P8"/>
    <mergeCell ref="A9:B9"/>
    <mergeCell ref="A10:B10"/>
    <mergeCell ref="D8:D9"/>
    <mergeCell ref="F8:F9"/>
    <mergeCell ref="H8:H9"/>
    <mergeCell ref="R8:R9"/>
  </mergeCells>
  <pageMargins left="0.39" right="0.39" top="0.39" bottom="0.39" header="0" footer="0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  <pageSetUpPr fitToPage="1"/>
  </sheetPr>
  <dimension ref="A1:T126"/>
  <sheetViews>
    <sheetView rightToLeft="1" view="pageBreakPreview" zoomScaleNormal="100" zoomScaleSheetLayoutView="100" workbookViewId="0">
      <selection activeCell="A23" sqref="A23"/>
    </sheetView>
  </sheetViews>
  <sheetFormatPr defaultRowHeight="12.75"/>
  <cols>
    <col min="1" max="1" width="34.28515625" customWidth="1"/>
    <col min="2" max="2" width="1.7109375" customWidth="1"/>
    <col min="3" max="3" width="23.42578125" bestFit="1" customWidth="1"/>
    <col min="4" max="4" width="1.28515625" customWidth="1"/>
    <col min="5" max="5" width="9.5703125" customWidth="1"/>
    <col min="6" max="6" width="1.140625" customWidth="1"/>
    <col min="7" max="7" width="18" customWidth="1"/>
    <col min="8" max="8" width="1.28515625" customWidth="1"/>
    <col min="9" max="9" width="16" customWidth="1"/>
    <col min="10" max="10" width="1.28515625" customWidth="1"/>
    <col min="11" max="11" width="21.42578125" customWidth="1"/>
    <col min="12" max="12" width="1.28515625" customWidth="1"/>
    <col min="13" max="13" width="19" customWidth="1"/>
    <col min="14" max="14" width="1.28515625" customWidth="1"/>
    <col min="15" max="15" width="17.5703125" bestFit="1" customWidth="1"/>
    <col min="16" max="16" width="1.28515625" customWidth="1"/>
    <col min="17" max="17" width="12.5703125" customWidth="1"/>
    <col min="18" max="18" width="0.28515625" customWidth="1"/>
    <col min="19" max="19" width="9.5703125" bestFit="1" customWidth="1"/>
  </cols>
  <sheetData>
    <row r="1" spans="1:20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20" ht="21.75" customHeight="1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20" ht="21.75" customHeight="1">
      <c r="A3" s="69" t="s">
        <v>170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20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0" ht="24">
      <c r="A5" s="79" t="s">
        <v>80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20" ht="8.25" customHeight="1">
      <c r="A6" s="2"/>
      <c r="B6" s="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</row>
    <row r="7" spans="1:20" ht="24.75" customHeight="1">
      <c r="A7" s="82" t="s">
        <v>112</v>
      </c>
      <c r="B7" s="82"/>
      <c r="C7" s="82"/>
      <c r="D7" s="82"/>
      <c r="E7" s="82"/>
      <c r="F7" s="82"/>
      <c r="G7" s="82"/>
      <c r="I7" s="3" t="s">
        <v>3</v>
      </c>
      <c r="K7" s="72" t="s">
        <v>2</v>
      </c>
      <c r="L7" s="72"/>
      <c r="M7" s="72"/>
      <c r="O7" s="82" t="s">
        <v>171</v>
      </c>
      <c r="P7" s="82"/>
      <c r="Q7" s="82"/>
    </row>
    <row r="8" spans="1:20" ht="39" customHeight="1">
      <c r="A8" s="3" t="s">
        <v>30</v>
      </c>
      <c r="B8" s="36"/>
      <c r="C8" s="28" t="s">
        <v>113</v>
      </c>
      <c r="D8" s="13"/>
      <c r="E8" s="28" t="s">
        <v>114</v>
      </c>
      <c r="F8" s="13"/>
      <c r="G8" s="28" t="s">
        <v>98</v>
      </c>
      <c r="I8" s="3" t="s">
        <v>31</v>
      </c>
      <c r="K8" s="3" t="s">
        <v>32</v>
      </c>
      <c r="M8" s="3" t="s">
        <v>33</v>
      </c>
      <c r="O8" s="3" t="s">
        <v>31</v>
      </c>
      <c r="Q8" s="52" t="s">
        <v>12</v>
      </c>
    </row>
    <row r="9" spans="1:20" ht="24.75" customHeight="1">
      <c r="A9" s="17" t="s">
        <v>81</v>
      </c>
      <c r="B9" s="20"/>
      <c r="C9" s="17" t="s">
        <v>84</v>
      </c>
      <c r="D9" s="27"/>
      <c r="E9" s="80" t="s">
        <v>96</v>
      </c>
      <c r="F9" s="27"/>
      <c r="G9" s="20" t="s">
        <v>99</v>
      </c>
      <c r="I9" s="18">
        <v>2671675</v>
      </c>
      <c r="J9" s="15"/>
      <c r="K9" s="18">
        <v>11297</v>
      </c>
      <c r="L9" s="15"/>
      <c r="M9" s="18">
        <v>0</v>
      </c>
      <c r="N9" s="15"/>
      <c r="O9" s="18">
        <v>2682972</v>
      </c>
      <c r="P9" s="15"/>
      <c r="Q9" s="62">
        <v>1.83468832046977E-4</v>
      </c>
      <c r="S9" s="29"/>
      <c r="T9" s="29"/>
    </row>
    <row r="10" spans="1:20" ht="24.75" customHeight="1">
      <c r="A10" s="20" t="s">
        <v>81</v>
      </c>
      <c r="B10" s="20"/>
      <c r="C10" s="20" t="s">
        <v>85</v>
      </c>
      <c r="D10" s="27"/>
      <c r="E10" s="80"/>
      <c r="F10" s="27"/>
      <c r="G10" s="20" t="s">
        <v>100</v>
      </c>
      <c r="I10" s="21">
        <v>13905868</v>
      </c>
      <c r="J10" s="15"/>
      <c r="K10" s="21">
        <v>20953340253</v>
      </c>
      <c r="L10" s="15"/>
      <c r="M10" s="21">
        <v>20952869140</v>
      </c>
      <c r="N10" s="15"/>
      <c r="O10" s="21">
        <v>14376981</v>
      </c>
      <c r="P10" s="15"/>
      <c r="Q10" s="37">
        <v>9.8313657855228455E-4</v>
      </c>
      <c r="S10" s="29"/>
      <c r="T10" s="29"/>
    </row>
    <row r="11" spans="1:20" ht="24.75" customHeight="1">
      <c r="A11" s="20" t="s">
        <v>81</v>
      </c>
      <c r="B11" s="20"/>
      <c r="C11" s="20" t="s">
        <v>86</v>
      </c>
      <c r="D11" s="27"/>
      <c r="E11" s="80"/>
      <c r="F11" s="27"/>
      <c r="G11" s="20" t="s">
        <v>101</v>
      </c>
      <c r="I11" s="21">
        <v>230432705681</v>
      </c>
      <c r="J11" s="15"/>
      <c r="K11" s="21">
        <v>283964053</v>
      </c>
      <c r="L11" s="15"/>
      <c r="M11" s="21">
        <v>183424126200</v>
      </c>
      <c r="N11" s="15"/>
      <c r="O11" s="21">
        <v>47292543534</v>
      </c>
      <c r="P11" s="15"/>
      <c r="Q11" s="37">
        <v>3.2339911585785455</v>
      </c>
      <c r="S11" s="29"/>
      <c r="T11" s="29"/>
    </row>
    <row r="12" spans="1:20" ht="24.75" customHeight="1">
      <c r="A12" s="20" t="s">
        <v>82</v>
      </c>
      <c r="B12" s="20"/>
      <c r="C12" s="20" t="s">
        <v>87</v>
      </c>
      <c r="D12" s="27"/>
      <c r="E12" s="80"/>
      <c r="F12" s="27"/>
      <c r="G12" s="20" t="s">
        <v>102</v>
      </c>
      <c r="I12" s="21">
        <v>896020603</v>
      </c>
      <c r="J12" s="15"/>
      <c r="K12" s="21">
        <v>46022868637</v>
      </c>
      <c r="L12" s="15"/>
      <c r="M12" s="21">
        <v>45928670647</v>
      </c>
      <c r="N12" s="15"/>
      <c r="O12" s="21">
        <v>990218593</v>
      </c>
      <c r="P12" s="15"/>
      <c r="Q12" s="37">
        <v>6.7713807199221959E-2</v>
      </c>
      <c r="S12" s="29"/>
      <c r="T12" s="29"/>
    </row>
    <row r="13" spans="1:20" ht="24.75" customHeight="1">
      <c r="A13" s="20" t="s">
        <v>82</v>
      </c>
      <c r="B13" s="20"/>
      <c r="C13" s="20" t="s">
        <v>88</v>
      </c>
      <c r="D13" s="27"/>
      <c r="E13" s="80"/>
      <c r="F13" s="27"/>
      <c r="G13" s="20" t="s">
        <v>103</v>
      </c>
      <c r="I13" s="21">
        <v>1003989751</v>
      </c>
      <c r="J13" s="15"/>
      <c r="K13" s="21">
        <v>62465535050</v>
      </c>
      <c r="L13" s="15"/>
      <c r="M13" s="21">
        <v>61309983119</v>
      </c>
      <c r="N13" s="15"/>
      <c r="O13" s="21">
        <v>2159541682</v>
      </c>
      <c r="P13" s="15"/>
      <c r="Q13" s="37">
        <v>0.14767526092456587</v>
      </c>
      <c r="S13" s="29"/>
      <c r="T13" s="29"/>
    </row>
    <row r="14" spans="1:20" ht="24.75" customHeight="1">
      <c r="A14" s="20" t="s">
        <v>82</v>
      </c>
      <c r="B14" s="20"/>
      <c r="C14" s="20" t="s">
        <v>89</v>
      </c>
      <c r="D14" s="27"/>
      <c r="E14" s="80"/>
      <c r="F14" s="27"/>
      <c r="G14" s="20" t="s">
        <v>104</v>
      </c>
      <c r="I14" s="21">
        <v>1079362366</v>
      </c>
      <c r="J14" s="15"/>
      <c r="K14" s="21">
        <v>1584458652917</v>
      </c>
      <c r="L14" s="15"/>
      <c r="M14" s="21">
        <v>1572698844452</v>
      </c>
      <c r="N14" s="15"/>
      <c r="O14" s="21">
        <v>12839170831</v>
      </c>
      <c r="P14" s="15"/>
      <c r="Q14" s="37">
        <v>0.8779769885094536</v>
      </c>
      <c r="S14" s="29"/>
      <c r="T14" s="29"/>
    </row>
    <row r="15" spans="1:20" ht="24.75" customHeight="1">
      <c r="A15" s="20" t="s">
        <v>82</v>
      </c>
      <c r="B15" s="20"/>
      <c r="C15" s="20" t="s">
        <v>90</v>
      </c>
      <c r="D15" s="27"/>
      <c r="E15" s="80"/>
      <c r="F15" s="27"/>
      <c r="G15" s="20" t="s">
        <v>105</v>
      </c>
      <c r="I15" s="21">
        <v>748239186</v>
      </c>
      <c r="J15" s="15"/>
      <c r="K15" s="21">
        <v>2643689</v>
      </c>
      <c r="L15" s="15"/>
      <c r="M15" s="21">
        <v>130399883</v>
      </c>
      <c r="N15" s="15"/>
      <c r="O15" s="21">
        <v>620482992</v>
      </c>
      <c r="P15" s="15"/>
      <c r="Q15" s="37">
        <v>4.2430293662123128E-2</v>
      </c>
      <c r="S15" s="29"/>
      <c r="T15" s="29"/>
    </row>
    <row r="16" spans="1:20" ht="24.75" customHeight="1">
      <c r="A16" s="20" t="s">
        <v>82</v>
      </c>
      <c r="B16" s="20"/>
      <c r="C16" s="20" t="s">
        <v>91</v>
      </c>
      <c r="D16" s="27"/>
      <c r="E16" s="80"/>
      <c r="F16" s="27"/>
      <c r="G16" s="20" t="s">
        <v>106</v>
      </c>
      <c r="I16" s="21">
        <v>5399069571</v>
      </c>
      <c r="J16" s="15"/>
      <c r="K16" s="21">
        <v>1597217410107</v>
      </c>
      <c r="L16" s="15"/>
      <c r="M16" s="21">
        <v>1599174891596</v>
      </c>
      <c r="N16" s="15"/>
      <c r="O16" s="21">
        <v>3441588082</v>
      </c>
      <c r="P16" s="15"/>
      <c r="Q16" s="37">
        <v>0.23534503744032212</v>
      </c>
      <c r="S16" s="29"/>
      <c r="T16" s="29"/>
    </row>
    <row r="17" spans="1:20" ht="24.75" customHeight="1">
      <c r="A17" s="20" t="s">
        <v>82</v>
      </c>
      <c r="B17" s="20"/>
      <c r="C17" s="20" t="s">
        <v>92</v>
      </c>
      <c r="D17" s="27"/>
      <c r="E17" s="80"/>
      <c r="F17" s="27"/>
      <c r="G17" s="20" t="s">
        <v>107</v>
      </c>
      <c r="I17" s="21">
        <v>1143099282</v>
      </c>
      <c r="J17" s="15"/>
      <c r="K17" s="21">
        <v>294428574493</v>
      </c>
      <c r="L17" s="15"/>
      <c r="M17" s="21">
        <v>294835226389</v>
      </c>
      <c r="N17" s="15"/>
      <c r="O17" s="21">
        <v>736447386</v>
      </c>
      <c r="P17" s="15"/>
      <c r="Q17" s="37">
        <v>5.0360250413895219E-2</v>
      </c>
      <c r="S17" s="29"/>
      <c r="T17" s="29"/>
    </row>
    <row r="18" spans="1:20" ht="24.75" customHeight="1">
      <c r="A18" s="20" t="s">
        <v>82</v>
      </c>
      <c r="B18" s="20"/>
      <c r="C18" s="20" t="s">
        <v>93</v>
      </c>
      <c r="D18" s="27"/>
      <c r="E18" s="80"/>
      <c r="F18" s="27"/>
      <c r="G18" s="20" t="s">
        <v>108</v>
      </c>
      <c r="I18" s="21">
        <v>40586162</v>
      </c>
      <c r="J18" s="15"/>
      <c r="K18" s="21">
        <v>183422019473</v>
      </c>
      <c r="L18" s="15"/>
      <c r="M18" s="21">
        <v>179754033980</v>
      </c>
      <c r="N18" s="15"/>
      <c r="O18" s="21">
        <v>3708571655</v>
      </c>
      <c r="P18" s="15"/>
      <c r="Q18" s="37">
        <v>0.25360209130224792</v>
      </c>
      <c r="S18" s="29"/>
      <c r="T18" s="29"/>
    </row>
    <row r="19" spans="1:20" ht="24.75" customHeight="1">
      <c r="A19" s="20" t="s">
        <v>83</v>
      </c>
      <c r="B19" s="20"/>
      <c r="C19" s="20" t="s">
        <v>94</v>
      </c>
      <c r="D19" s="27"/>
      <c r="E19" s="80"/>
      <c r="F19" s="27"/>
      <c r="G19" s="20" t="s">
        <v>109</v>
      </c>
      <c r="I19" s="21">
        <v>9060745</v>
      </c>
      <c r="J19" s="15"/>
      <c r="K19" s="21">
        <v>38477</v>
      </c>
      <c r="L19" s="15"/>
      <c r="M19" s="21">
        <v>0</v>
      </c>
      <c r="N19" s="15"/>
      <c r="O19" s="21">
        <v>9099222</v>
      </c>
      <c r="P19" s="15"/>
      <c r="Q19" s="37">
        <v>6.2222924163060915E-4</v>
      </c>
      <c r="S19" s="29"/>
      <c r="T19" s="29"/>
    </row>
    <row r="20" spans="1:20" ht="24.75" customHeight="1">
      <c r="A20" s="20" t="s">
        <v>81</v>
      </c>
      <c r="B20" s="20"/>
      <c r="C20" s="20" t="s">
        <v>95</v>
      </c>
      <c r="D20" s="27"/>
      <c r="E20" s="20" t="s">
        <v>97</v>
      </c>
      <c r="F20" s="27"/>
      <c r="G20" s="20" t="s">
        <v>110</v>
      </c>
      <c r="I20" s="21">
        <v>19950000000</v>
      </c>
      <c r="J20" s="15"/>
      <c r="K20" s="21">
        <v>0</v>
      </c>
      <c r="L20" s="15"/>
      <c r="M20" s="21">
        <v>0</v>
      </c>
      <c r="N20" s="15"/>
      <c r="O20" s="21">
        <v>19950000000</v>
      </c>
      <c r="P20" s="15"/>
      <c r="Q20" s="37">
        <v>1.3642345873669917</v>
      </c>
      <c r="S20" s="29"/>
      <c r="T20" s="29"/>
    </row>
    <row r="21" spans="1:20" ht="24.75" customHeight="1">
      <c r="A21" s="27" t="s">
        <v>39</v>
      </c>
      <c r="B21" s="27"/>
      <c r="C21" s="37" t="s">
        <v>116</v>
      </c>
      <c r="D21" s="5"/>
      <c r="E21" s="20" t="s">
        <v>96</v>
      </c>
      <c r="F21" s="5"/>
      <c r="G21" s="42" t="s">
        <v>111</v>
      </c>
      <c r="I21" s="61">
        <v>130000</v>
      </c>
      <c r="J21" s="15"/>
      <c r="K21" s="61">
        <v>552</v>
      </c>
      <c r="L21" s="15"/>
      <c r="M21" s="61">
        <v>0</v>
      </c>
      <c r="N21" s="15"/>
      <c r="O21" s="61">
        <v>130552</v>
      </c>
      <c r="P21" s="15"/>
      <c r="Q21" s="63">
        <v>8.9274964335807255E-6</v>
      </c>
      <c r="S21" s="29"/>
      <c r="T21" s="29"/>
    </row>
    <row r="22" spans="1:20" ht="24.75" customHeight="1" thickBot="1">
      <c r="A22" s="13" t="s">
        <v>15</v>
      </c>
      <c r="B22" s="9"/>
      <c r="C22" s="9"/>
      <c r="D22" s="13"/>
      <c r="E22" s="13"/>
      <c r="F22" s="13"/>
      <c r="G22" s="13"/>
      <c r="I22" s="41">
        <f>SUM(I9:I21)</f>
        <v>260718840890</v>
      </c>
      <c r="J22" s="15"/>
      <c r="K22" s="41">
        <f>SUM(K9:K21)</f>
        <v>3789255058998</v>
      </c>
      <c r="L22" s="15"/>
      <c r="M22" s="41">
        <f>SUM(M9:M21)</f>
        <v>3958209045406</v>
      </c>
      <c r="N22" s="15"/>
      <c r="O22" s="41">
        <f>SUM(O9:O21)</f>
        <v>91764854482</v>
      </c>
      <c r="P22" s="15"/>
      <c r="Q22" s="40">
        <f>SUM(Q9:Q21)</f>
        <v>6.275127237546033</v>
      </c>
      <c r="S22" s="29"/>
      <c r="T22" s="29"/>
    </row>
    <row r="23" spans="1:20" ht="13.5" thickTop="1">
      <c r="T23" s="29"/>
    </row>
    <row r="24" spans="1:20">
      <c r="O24" s="30"/>
    </row>
    <row r="25" spans="1:20">
      <c r="O25" s="30"/>
    </row>
    <row r="27" spans="1:20">
      <c r="G27" s="30"/>
    </row>
    <row r="28" spans="1:20">
      <c r="G28" s="30"/>
    </row>
    <row r="29" spans="1:20">
      <c r="G29" s="30"/>
    </row>
    <row r="30" spans="1:20">
      <c r="G30" s="30"/>
    </row>
    <row r="31" spans="1:20">
      <c r="G31" s="30"/>
    </row>
    <row r="32" spans="1:20">
      <c r="G32" s="30"/>
    </row>
    <row r="33" spans="7:7">
      <c r="G33" s="30"/>
    </row>
    <row r="34" spans="7:7">
      <c r="G34" s="30"/>
    </row>
    <row r="35" spans="7:7">
      <c r="G35" s="30"/>
    </row>
    <row r="36" spans="7:7">
      <c r="G36" s="30"/>
    </row>
    <row r="37" spans="7:7">
      <c r="G37" s="30"/>
    </row>
    <row r="38" spans="7:7">
      <c r="G38" s="30"/>
    </row>
    <row r="39" spans="7:7">
      <c r="G39" s="30"/>
    </row>
    <row r="40" spans="7:7">
      <c r="G40" s="30"/>
    </row>
    <row r="41" spans="7:7">
      <c r="G41" s="30"/>
    </row>
    <row r="42" spans="7:7">
      <c r="G42" s="30"/>
    </row>
    <row r="43" spans="7:7">
      <c r="G43" s="30"/>
    </row>
    <row r="44" spans="7:7">
      <c r="G44" s="30"/>
    </row>
    <row r="45" spans="7:7">
      <c r="G45" s="30"/>
    </row>
    <row r="46" spans="7:7">
      <c r="G46" s="30"/>
    </row>
    <row r="47" spans="7:7">
      <c r="G47" s="30"/>
    </row>
    <row r="48" spans="7:7">
      <c r="G48" s="30"/>
    </row>
    <row r="49" spans="7:7">
      <c r="G49" s="30"/>
    </row>
    <row r="50" spans="7:7">
      <c r="G50" s="30"/>
    </row>
    <row r="51" spans="7:7">
      <c r="G51" s="30"/>
    </row>
    <row r="52" spans="7:7">
      <c r="G52" s="30"/>
    </row>
    <row r="53" spans="7:7">
      <c r="G53" s="30"/>
    </row>
    <row r="54" spans="7:7">
      <c r="G54" s="30"/>
    </row>
    <row r="55" spans="7:7">
      <c r="G55" s="30"/>
    </row>
    <row r="56" spans="7:7">
      <c r="G56" s="30"/>
    </row>
    <row r="57" spans="7:7">
      <c r="G57" s="30"/>
    </row>
    <row r="58" spans="7:7">
      <c r="G58" s="30"/>
    </row>
    <row r="59" spans="7:7">
      <c r="G59" s="30"/>
    </row>
    <row r="60" spans="7:7">
      <c r="G60" s="30"/>
    </row>
    <row r="61" spans="7:7">
      <c r="G61" s="30"/>
    </row>
    <row r="62" spans="7:7">
      <c r="G62" s="30"/>
    </row>
    <row r="63" spans="7:7">
      <c r="G63" s="30"/>
    </row>
    <row r="64" spans="7:7">
      <c r="G64" s="30"/>
    </row>
    <row r="65" spans="7:7">
      <c r="G65" s="30"/>
    </row>
    <row r="66" spans="7:7">
      <c r="G66" s="30"/>
    </row>
    <row r="67" spans="7:7">
      <c r="G67" s="30"/>
    </row>
    <row r="68" spans="7:7">
      <c r="G68" s="30"/>
    </row>
    <row r="69" spans="7:7">
      <c r="G69" s="30"/>
    </row>
    <row r="70" spans="7:7">
      <c r="G70" s="30"/>
    </row>
    <row r="71" spans="7:7">
      <c r="G71" s="30"/>
    </row>
    <row r="72" spans="7:7">
      <c r="G72" s="30"/>
    </row>
    <row r="73" spans="7:7">
      <c r="G73" s="30"/>
    </row>
    <row r="74" spans="7:7">
      <c r="G74" s="30"/>
    </row>
    <row r="75" spans="7:7">
      <c r="G75" s="30"/>
    </row>
    <row r="76" spans="7:7">
      <c r="G76" s="30"/>
    </row>
    <row r="77" spans="7:7">
      <c r="G77" s="30"/>
    </row>
    <row r="78" spans="7:7">
      <c r="G78" s="30"/>
    </row>
    <row r="79" spans="7:7">
      <c r="G79" s="30"/>
    </row>
    <row r="80" spans="7:7">
      <c r="G80" s="30"/>
    </row>
    <row r="81" spans="7:7">
      <c r="G81" s="30"/>
    </row>
    <row r="82" spans="7:7">
      <c r="G82" s="30"/>
    </row>
    <row r="83" spans="7:7">
      <c r="G83" s="30"/>
    </row>
    <row r="84" spans="7:7">
      <c r="G84" s="30"/>
    </row>
    <row r="85" spans="7:7">
      <c r="G85" s="30"/>
    </row>
    <row r="86" spans="7:7">
      <c r="G86" s="30"/>
    </row>
    <row r="87" spans="7:7">
      <c r="G87" s="30"/>
    </row>
    <row r="88" spans="7:7">
      <c r="G88" s="30"/>
    </row>
    <row r="89" spans="7:7">
      <c r="G89" s="30"/>
    </row>
    <row r="90" spans="7:7">
      <c r="G90" s="30"/>
    </row>
    <row r="91" spans="7:7">
      <c r="G91" s="30"/>
    </row>
    <row r="92" spans="7:7">
      <c r="G92" s="30"/>
    </row>
    <row r="93" spans="7:7">
      <c r="G93" s="30"/>
    </row>
    <row r="94" spans="7:7">
      <c r="G94" s="30"/>
    </row>
    <row r="95" spans="7:7">
      <c r="G95" s="30"/>
    </row>
    <row r="96" spans="7:7">
      <c r="G96" s="30"/>
    </row>
    <row r="97" spans="7:7">
      <c r="G97" s="30"/>
    </row>
    <row r="98" spans="7:7">
      <c r="G98" s="30"/>
    </row>
    <row r="99" spans="7:7">
      <c r="G99" s="30"/>
    </row>
    <row r="100" spans="7:7">
      <c r="G100" s="30"/>
    </row>
    <row r="101" spans="7:7">
      <c r="G101" s="30"/>
    </row>
    <row r="102" spans="7:7">
      <c r="G102" s="30"/>
    </row>
    <row r="103" spans="7:7">
      <c r="G103" s="30"/>
    </row>
    <row r="104" spans="7:7">
      <c r="G104" s="30"/>
    </row>
    <row r="105" spans="7:7">
      <c r="G105" s="30"/>
    </row>
    <row r="106" spans="7:7">
      <c r="G106" s="30"/>
    </row>
    <row r="107" spans="7:7">
      <c r="G107" s="30"/>
    </row>
    <row r="108" spans="7:7">
      <c r="G108" s="30"/>
    </row>
    <row r="109" spans="7:7">
      <c r="G109" s="30"/>
    </row>
    <row r="110" spans="7:7">
      <c r="G110" s="30"/>
    </row>
    <row r="111" spans="7:7">
      <c r="G111" s="30"/>
    </row>
    <row r="112" spans="7:7">
      <c r="G112" s="30"/>
    </row>
    <row r="113" spans="7:7">
      <c r="G113" s="30"/>
    </row>
    <row r="114" spans="7:7">
      <c r="G114" s="30"/>
    </row>
    <row r="115" spans="7:7">
      <c r="G115" s="30"/>
    </row>
    <row r="116" spans="7:7">
      <c r="G116" s="30"/>
    </row>
    <row r="117" spans="7:7">
      <c r="G117" s="30"/>
    </row>
    <row r="118" spans="7:7">
      <c r="G118" s="30"/>
    </row>
    <row r="119" spans="7:7">
      <c r="G119" s="30"/>
    </row>
    <row r="120" spans="7:7">
      <c r="G120" s="30"/>
    </row>
    <row r="121" spans="7:7">
      <c r="G121" s="30"/>
    </row>
    <row r="122" spans="7:7">
      <c r="G122" s="30"/>
    </row>
    <row r="123" spans="7:7">
      <c r="G123" s="30"/>
    </row>
    <row r="124" spans="7:7">
      <c r="G124" s="30"/>
    </row>
    <row r="125" spans="7:7">
      <c r="G125" s="30"/>
    </row>
    <row r="126" spans="7:7">
      <c r="G126" s="30"/>
    </row>
  </sheetData>
  <mergeCells count="9">
    <mergeCell ref="E9:E19"/>
    <mergeCell ref="A7:G7"/>
    <mergeCell ref="A1:Q1"/>
    <mergeCell ref="A2:Q2"/>
    <mergeCell ref="A3:Q3"/>
    <mergeCell ref="C6:Q6"/>
    <mergeCell ref="K7:M7"/>
    <mergeCell ref="A5:Q5"/>
    <mergeCell ref="O7:Q7"/>
  </mergeCells>
  <pageMargins left="0.39" right="0.39" top="0.39" bottom="0.39" header="0" footer="0"/>
  <pageSetup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79998168889431442"/>
    <pageSetUpPr fitToPage="1"/>
  </sheetPr>
  <dimension ref="A1:M16"/>
  <sheetViews>
    <sheetView rightToLeft="1" view="pageBreakPreview" zoomScaleNormal="100" zoomScaleSheetLayoutView="100" workbookViewId="0">
      <selection activeCell="F13" sqref="F13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3.140625" customWidth="1"/>
    <col min="9" max="9" width="1.28515625" customWidth="1"/>
    <col min="10" max="10" width="15.140625" customWidth="1"/>
    <col min="11" max="11" width="0.28515625" customWidth="1"/>
  </cols>
  <sheetData>
    <row r="1" spans="1:13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3" ht="21.75" customHeight="1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</row>
    <row r="3" spans="1:13" ht="21.75" customHeight="1">
      <c r="A3" s="69" t="s">
        <v>170</v>
      </c>
      <c r="B3" s="69"/>
      <c r="C3" s="69"/>
      <c r="D3" s="69"/>
      <c r="E3" s="69"/>
      <c r="F3" s="69"/>
      <c r="G3" s="69"/>
      <c r="H3" s="69"/>
      <c r="I3" s="69"/>
      <c r="J3" s="69"/>
    </row>
    <row r="4" spans="1:13" ht="14.45" customHeight="1"/>
    <row r="5" spans="1:13" ht="29.1" customHeight="1">
      <c r="A5" s="79" t="s">
        <v>115</v>
      </c>
      <c r="B5" s="79"/>
      <c r="C5" s="79"/>
      <c r="D5" s="79"/>
      <c r="E5" s="79"/>
      <c r="F5" s="79"/>
      <c r="G5" s="79"/>
      <c r="H5" s="79"/>
      <c r="I5" s="79"/>
      <c r="J5" s="79"/>
    </row>
    <row r="6" spans="1:13" ht="14.45" customHeight="1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3" ht="36" customHeight="1">
      <c r="A7" s="72" t="s">
        <v>41</v>
      </c>
      <c r="B7" s="72"/>
      <c r="C7" s="15"/>
      <c r="D7" s="3" t="s">
        <v>42</v>
      </c>
      <c r="E7" s="15"/>
      <c r="F7" s="3" t="s">
        <v>31</v>
      </c>
      <c r="G7" s="15"/>
      <c r="H7" s="52" t="s">
        <v>43</v>
      </c>
      <c r="I7" s="53"/>
      <c r="J7" s="52" t="s">
        <v>44</v>
      </c>
    </row>
    <row r="8" spans="1:13" ht="24.75" customHeight="1">
      <c r="A8" s="81" t="s">
        <v>45</v>
      </c>
      <c r="B8" s="81"/>
      <c r="C8" s="15"/>
      <c r="D8" s="46" t="s">
        <v>158</v>
      </c>
      <c r="E8" s="15"/>
      <c r="F8" s="32">
        <f>'درآمد سرمایه گذاری در سهام'!J11</f>
        <v>-4850368614</v>
      </c>
      <c r="G8" s="15"/>
      <c r="H8" s="47"/>
      <c r="I8" s="15"/>
      <c r="J8" s="47"/>
      <c r="M8" s="45"/>
    </row>
    <row r="9" spans="1:13" ht="24.75" customHeight="1">
      <c r="A9" s="80" t="s">
        <v>46</v>
      </c>
      <c r="B9" s="80"/>
      <c r="C9" s="15"/>
      <c r="D9" s="20" t="s">
        <v>47</v>
      </c>
      <c r="E9" s="15"/>
      <c r="F9" s="33">
        <f>'درآمد سرمایه گذاری در صندوق'!H21</f>
        <v>-1778991323</v>
      </c>
      <c r="G9" s="15"/>
      <c r="H9" s="48"/>
      <c r="I9" s="15"/>
      <c r="J9" s="48"/>
      <c r="M9" s="45"/>
    </row>
    <row r="10" spans="1:13" ht="24.75" customHeight="1">
      <c r="A10" s="80" t="s">
        <v>48</v>
      </c>
      <c r="B10" s="80"/>
      <c r="C10" s="15"/>
      <c r="D10" s="20" t="s">
        <v>159</v>
      </c>
      <c r="E10" s="15"/>
      <c r="F10" s="21">
        <f>'درآمد سپرده بانکی'!D21</f>
        <v>791236970</v>
      </c>
      <c r="G10" s="15"/>
      <c r="H10" s="48"/>
      <c r="I10" s="15"/>
      <c r="J10" s="22"/>
      <c r="M10" s="45"/>
    </row>
    <row r="11" spans="1:13" ht="24.75" customHeight="1">
      <c r="A11" s="80" t="s">
        <v>49</v>
      </c>
      <c r="B11" s="80"/>
      <c r="C11" s="15"/>
      <c r="D11" s="20" t="s">
        <v>160</v>
      </c>
      <c r="E11" s="15"/>
      <c r="F11" s="23">
        <f>'سایر درآمدها'!F11</f>
        <v>87480644</v>
      </c>
      <c r="G11" s="15"/>
      <c r="H11" s="49"/>
      <c r="I11" s="15"/>
      <c r="J11" s="24"/>
      <c r="M11" s="45"/>
    </row>
    <row r="12" spans="1:13" ht="24.75" customHeight="1" thickBot="1">
      <c r="A12" s="84" t="s">
        <v>15</v>
      </c>
      <c r="B12" s="84"/>
      <c r="C12" s="15"/>
      <c r="D12" s="21"/>
      <c r="E12" s="15"/>
      <c r="F12" s="35">
        <f>SUM(F8:F11)</f>
        <v>-5750642323</v>
      </c>
      <c r="G12" s="15"/>
      <c r="H12" s="25"/>
      <c r="I12" s="15"/>
      <c r="J12" s="50"/>
      <c r="M12" s="45"/>
    </row>
    <row r="13" spans="1:13" ht="13.5" thickTop="1"/>
    <row r="16" spans="1:13" ht="18.75">
      <c r="H16" s="21"/>
    </row>
  </sheetData>
  <mergeCells count="10">
    <mergeCell ref="A1:J1"/>
    <mergeCell ref="A2:J2"/>
    <mergeCell ref="A3:J3"/>
    <mergeCell ref="A7:B7"/>
    <mergeCell ref="A12:B12"/>
    <mergeCell ref="A5:J5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  <pageSetUpPr fitToPage="1"/>
  </sheetPr>
  <dimension ref="A1:S16"/>
  <sheetViews>
    <sheetView rightToLeft="1" view="pageBreakPreview" zoomScaleNormal="100" zoomScaleSheetLayoutView="100" workbookViewId="0">
      <selection activeCell="R12" sqref="R12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7.7109375" bestFit="1" customWidth="1"/>
    <col min="7" max="7" width="1.28515625" customWidth="1"/>
    <col min="8" max="8" width="17" customWidth="1"/>
    <col min="9" max="9" width="1.28515625" customWidth="1"/>
    <col min="10" max="10" width="19.5703125" bestFit="1" customWidth="1"/>
    <col min="11" max="11" width="1.28515625" customWidth="1"/>
    <col min="12" max="12" width="14.7109375" bestFit="1" customWidth="1"/>
    <col min="13" max="13" width="1.28515625" customWidth="1"/>
    <col min="14" max="14" width="15" bestFit="1" customWidth="1"/>
    <col min="15" max="15" width="1.28515625" customWidth="1"/>
    <col min="16" max="16" width="14.85546875" bestFit="1" customWidth="1"/>
    <col min="17" max="17" width="1.28515625" customWidth="1"/>
    <col min="18" max="18" width="15" bestFit="1" customWidth="1"/>
    <col min="19" max="19" width="10.5703125" customWidth="1"/>
    <col min="20" max="20" width="0.28515625" customWidth="1"/>
  </cols>
  <sheetData>
    <row r="1" spans="1:19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ht="21.75" customHeight="1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ht="21.75" customHeight="1">
      <c r="A3" s="69" t="s">
        <v>170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</row>
    <row r="4" spans="1:19" ht="14.45" customHeight="1"/>
    <row r="5" spans="1:19" ht="24.75" customHeight="1">
      <c r="A5" s="79" t="s">
        <v>117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19" ht="24.75" customHeight="1">
      <c r="A6" s="15"/>
      <c r="B6" s="15"/>
      <c r="C6" s="15"/>
      <c r="D6" s="72" t="s">
        <v>172</v>
      </c>
      <c r="E6" s="72"/>
      <c r="F6" s="72"/>
      <c r="G6" s="75"/>
      <c r="H6" s="75"/>
      <c r="I6" s="72"/>
      <c r="J6" s="72"/>
      <c r="K6" s="15"/>
      <c r="L6" s="72" t="s">
        <v>173</v>
      </c>
      <c r="M6" s="72"/>
      <c r="N6" s="72"/>
      <c r="O6" s="72"/>
      <c r="P6" s="72"/>
      <c r="Q6" s="72"/>
      <c r="R6" s="72"/>
      <c r="S6" s="76"/>
    </row>
    <row r="7" spans="1:19" ht="24.75" customHeight="1">
      <c r="A7" s="15"/>
      <c r="B7" s="15"/>
      <c r="C7" s="15"/>
      <c r="D7" s="4" t="s">
        <v>53</v>
      </c>
      <c r="E7" s="38"/>
      <c r="F7" s="3" t="s">
        <v>52</v>
      </c>
      <c r="G7" s="13"/>
      <c r="H7" s="3" t="s">
        <v>51</v>
      </c>
      <c r="I7" s="16"/>
      <c r="J7" s="4" t="s">
        <v>15</v>
      </c>
      <c r="K7" s="15"/>
      <c r="L7" s="28" t="s">
        <v>53</v>
      </c>
      <c r="M7" s="16"/>
      <c r="N7" s="28" t="s">
        <v>52</v>
      </c>
      <c r="O7" s="16"/>
      <c r="P7" s="3" t="s">
        <v>51</v>
      </c>
      <c r="Q7" s="16"/>
      <c r="R7" s="4" t="s">
        <v>15</v>
      </c>
      <c r="S7" s="9"/>
    </row>
    <row r="8" spans="1:19" ht="36" customHeight="1">
      <c r="A8" s="72" t="s">
        <v>50</v>
      </c>
      <c r="B8" s="72"/>
      <c r="C8" s="15"/>
      <c r="D8" s="4" t="s">
        <v>119</v>
      </c>
      <c r="E8" s="15"/>
      <c r="F8" s="3" t="s">
        <v>118</v>
      </c>
      <c r="G8" s="13"/>
      <c r="H8" s="3" t="s">
        <v>157</v>
      </c>
      <c r="I8" s="15"/>
      <c r="J8" s="4" t="s">
        <v>31</v>
      </c>
      <c r="K8" s="15"/>
      <c r="L8" s="28" t="s">
        <v>119</v>
      </c>
      <c r="M8" s="15"/>
      <c r="N8" s="28" t="s">
        <v>118</v>
      </c>
      <c r="O8" s="15"/>
      <c r="P8" s="3" t="s">
        <v>157</v>
      </c>
      <c r="Q8" s="15"/>
      <c r="R8" s="4" t="s">
        <v>31</v>
      </c>
      <c r="S8" s="15"/>
    </row>
    <row r="9" spans="1:19" ht="24.75" customHeight="1">
      <c r="A9" s="81" t="s">
        <v>14</v>
      </c>
      <c r="B9" s="81"/>
      <c r="C9" s="15"/>
      <c r="D9" s="32">
        <f>'درآمد ناشی از فروش'!I15</f>
        <v>0</v>
      </c>
      <c r="E9" s="15"/>
      <c r="F9" s="32">
        <f>'درآمد ناشی از تغییر قیمت اوراق'!I9</f>
        <v>3878514806</v>
      </c>
      <c r="G9" s="21"/>
      <c r="H9" s="18">
        <f>'درآمد سود سهام'!M8</f>
        <v>0</v>
      </c>
      <c r="I9" s="15"/>
      <c r="J9" s="32">
        <f>D9+F9+H9</f>
        <v>3878514806</v>
      </c>
      <c r="K9" s="15"/>
      <c r="L9" s="18">
        <f>'درآمد ناشی از فروش'!Q15</f>
        <v>5878940060</v>
      </c>
      <c r="M9" s="15"/>
      <c r="N9" s="18">
        <f>'درآمد ناشی از تغییر قیمت اوراق'!Q9</f>
        <v>5705268690</v>
      </c>
      <c r="O9" s="15"/>
      <c r="P9" s="18">
        <f>'درآمد سود سهام'!S8</f>
        <v>4530841499</v>
      </c>
      <c r="Q9" s="15"/>
      <c r="R9" s="18">
        <f>P9+N9+L9</f>
        <v>16115050249</v>
      </c>
      <c r="S9" s="15"/>
    </row>
    <row r="10" spans="1:19" ht="24.75" customHeight="1">
      <c r="A10" s="80" t="s">
        <v>13</v>
      </c>
      <c r="B10" s="80"/>
      <c r="C10" s="15"/>
      <c r="D10" s="34">
        <f>'درآمد ناشی از فروش'!I17</f>
        <v>0</v>
      </c>
      <c r="E10" s="15"/>
      <c r="F10" s="34">
        <f>'درآمد ناشی از تغییر قیمت اوراق'!I13</f>
        <v>-8728883420</v>
      </c>
      <c r="G10" s="21"/>
      <c r="H10" s="23">
        <f>'درآمد سود سهام'!M9</f>
        <v>0</v>
      </c>
      <c r="I10" s="15"/>
      <c r="J10" s="33">
        <f>D10+F10+H10</f>
        <v>-8728883420</v>
      </c>
      <c r="K10" s="15"/>
      <c r="L10" s="23">
        <f>'درآمد ناشی از فروش'!Q17</f>
        <v>6411857904</v>
      </c>
      <c r="M10" s="15"/>
      <c r="N10" s="23">
        <f>'درآمد ناشی از تغییر قیمت اوراق'!Q13</f>
        <v>35684041054</v>
      </c>
      <c r="O10" s="15"/>
      <c r="P10" s="21">
        <f>'درآمد سود سهام'!S9</f>
        <v>3765853925</v>
      </c>
      <c r="Q10" s="15"/>
      <c r="R10" s="23">
        <f>P10+N10+L10</f>
        <v>45861752883</v>
      </c>
      <c r="S10" s="15"/>
    </row>
    <row r="11" spans="1:19" ht="24.75" customHeight="1" thickBot="1">
      <c r="A11" s="76" t="s">
        <v>15</v>
      </c>
      <c r="B11" s="76"/>
      <c r="C11" s="15"/>
      <c r="D11" s="35">
        <f>SUM(D9:D10)</f>
        <v>0</v>
      </c>
      <c r="E11" s="15"/>
      <c r="F11" s="35">
        <f>SUM(F9:F10)</f>
        <v>-4850368614</v>
      </c>
      <c r="G11" s="21"/>
      <c r="H11" s="25">
        <f>SUM(H9:H10)</f>
        <v>0</v>
      </c>
      <c r="I11" s="15"/>
      <c r="J11" s="35">
        <f>SUM(J9:J10)</f>
        <v>-4850368614</v>
      </c>
      <c r="K11" s="15"/>
      <c r="L11" s="25">
        <f>SUM(L9:L10)</f>
        <v>12290797964</v>
      </c>
      <c r="M11" s="15"/>
      <c r="N11" s="25">
        <f>SUM(N9:N10)</f>
        <v>41389309744</v>
      </c>
      <c r="O11" s="15"/>
      <c r="P11" s="25">
        <f>SUM(P9:P10)</f>
        <v>8296695424</v>
      </c>
      <c r="Q11" s="15"/>
      <c r="R11" s="25">
        <f>SUM(R9:R10)</f>
        <v>61976803132</v>
      </c>
      <c r="S11" s="15"/>
    </row>
    <row r="12" spans="1:19" ht="13.5" thickTop="1"/>
    <row r="13" spans="1:19">
      <c r="R13" s="30"/>
    </row>
    <row r="14" spans="1:19">
      <c r="F14" s="31"/>
      <c r="P14" s="30"/>
      <c r="R14" s="30"/>
    </row>
    <row r="15" spans="1:19">
      <c r="F15" s="31"/>
      <c r="J15" s="31"/>
      <c r="P15" s="30"/>
      <c r="R15" s="30"/>
    </row>
    <row r="16" spans="1:19">
      <c r="P16" s="30"/>
      <c r="R16" s="30"/>
    </row>
  </sheetData>
  <mergeCells count="10">
    <mergeCell ref="A10:B10"/>
    <mergeCell ref="A11:B11"/>
    <mergeCell ref="A8:B8"/>
    <mergeCell ref="A9:B9"/>
    <mergeCell ref="A1:S1"/>
    <mergeCell ref="A2:S2"/>
    <mergeCell ref="A3:S3"/>
    <mergeCell ref="D6:J6"/>
    <mergeCell ref="L6:S6"/>
    <mergeCell ref="A5:S5"/>
  </mergeCells>
  <pageMargins left="0.39" right="0.39" top="0.39" bottom="0.39" header="0" footer="0"/>
  <pageSetup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  <pageSetUpPr fitToPage="1"/>
  </sheetPr>
  <dimension ref="A1:U25"/>
  <sheetViews>
    <sheetView rightToLeft="1" view="pageBreakPreview" zoomScaleNormal="100" zoomScaleSheetLayoutView="100" workbookViewId="0">
      <selection activeCell="B22" sqref="B22"/>
    </sheetView>
  </sheetViews>
  <sheetFormatPr defaultRowHeight="12.75"/>
  <cols>
    <col min="1" max="1" width="6.42578125" bestFit="1" customWidth="1"/>
    <col min="2" max="2" width="29.140625" customWidth="1"/>
    <col min="3" max="3" width="1.28515625" customWidth="1"/>
    <col min="4" max="4" width="15.42578125" bestFit="1" customWidth="1"/>
    <col min="5" max="5" width="1.28515625" customWidth="1"/>
    <col min="6" max="6" width="15.140625" bestFit="1" customWidth="1"/>
    <col min="7" max="7" width="1.28515625" customWidth="1"/>
    <col min="8" max="8" width="15.28515625" bestFit="1" customWidth="1"/>
    <col min="9" max="9" width="1.28515625" customWidth="1"/>
    <col min="10" max="10" width="12.5703125" customWidth="1"/>
    <col min="11" max="11" width="1.28515625" customWidth="1"/>
    <col min="12" max="12" width="14.85546875" bestFit="1" customWidth="1"/>
    <col min="13" max="13" width="1.28515625" customWidth="1"/>
    <col min="14" max="14" width="15" bestFit="1" customWidth="1"/>
    <col min="15" max="15" width="1.28515625" customWidth="1"/>
    <col min="16" max="16" width="15" bestFit="1" customWidth="1"/>
    <col min="17" max="17" width="1.28515625" customWidth="1"/>
    <col min="18" max="18" width="10.5703125" customWidth="1"/>
    <col min="19" max="19" width="0.28515625" customWidth="1"/>
    <col min="20" max="20" width="14.42578125" bestFit="1" customWidth="1"/>
  </cols>
  <sheetData>
    <row r="1" spans="1:21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21" ht="21.75" customHeight="1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21" ht="21.75" customHeight="1">
      <c r="A3" s="69" t="s">
        <v>170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1" ht="14.45" customHeight="1"/>
    <row r="5" spans="1:21" ht="20.45" customHeight="1">
      <c r="A5" s="79" t="s">
        <v>120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21" ht="24.75" customHeight="1">
      <c r="A6" s="15"/>
      <c r="B6" s="15"/>
      <c r="C6" s="15"/>
      <c r="D6" s="75" t="s">
        <v>172</v>
      </c>
      <c r="E6" s="75"/>
      <c r="F6" s="75"/>
      <c r="G6" s="75"/>
      <c r="H6" s="75"/>
      <c r="I6" s="75"/>
      <c r="J6" s="75"/>
      <c r="K6" s="15"/>
      <c r="L6" s="75" t="s">
        <v>173</v>
      </c>
      <c r="M6" s="75"/>
      <c r="N6" s="75"/>
      <c r="O6" s="75"/>
      <c r="P6" s="75"/>
      <c r="Q6" s="75"/>
      <c r="R6" s="75"/>
    </row>
    <row r="7" spans="1:21" ht="24.75" customHeight="1">
      <c r="A7" s="76" t="s">
        <v>19</v>
      </c>
      <c r="B7" s="76"/>
      <c r="C7" s="15"/>
      <c r="D7" s="3" t="s">
        <v>53</v>
      </c>
      <c r="E7" s="16"/>
      <c r="F7" s="3" t="s">
        <v>52</v>
      </c>
      <c r="G7" s="16"/>
      <c r="H7" s="73" t="s">
        <v>15</v>
      </c>
      <c r="I7" s="73"/>
      <c r="J7" s="73"/>
      <c r="K7" s="15"/>
      <c r="L7" s="3" t="s">
        <v>53</v>
      </c>
      <c r="M7" s="16"/>
      <c r="N7" s="39" t="s">
        <v>52</v>
      </c>
      <c r="O7" s="16"/>
      <c r="P7" s="73" t="s">
        <v>15</v>
      </c>
      <c r="Q7" s="73"/>
      <c r="R7" s="73"/>
    </row>
    <row r="8" spans="1:21" ht="39" customHeight="1">
      <c r="A8" s="75"/>
      <c r="B8" s="75"/>
      <c r="C8" s="15"/>
      <c r="D8" s="28" t="s">
        <v>119</v>
      </c>
      <c r="E8" s="15"/>
      <c r="F8" s="28" t="s">
        <v>118</v>
      </c>
      <c r="G8" s="15"/>
      <c r="H8" s="4" t="s">
        <v>31</v>
      </c>
      <c r="I8" s="16"/>
      <c r="J8" s="6" t="s">
        <v>43</v>
      </c>
      <c r="K8" s="15"/>
      <c r="L8" s="28" t="s">
        <v>119</v>
      </c>
      <c r="M8" s="15"/>
      <c r="N8" s="28" t="s">
        <v>156</v>
      </c>
      <c r="O8" s="15"/>
      <c r="P8" s="4" t="s">
        <v>31</v>
      </c>
      <c r="Q8" s="16"/>
      <c r="R8" s="6" t="s">
        <v>43</v>
      </c>
    </row>
    <row r="9" spans="1:21" ht="24.75" customHeight="1">
      <c r="A9" s="81" t="s">
        <v>162</v>
      </c>
      <c r="B9" s="81"/>
      <c r="C9" s="15"/>
      <c r="D9" s="32">
        <f>'درآمد ناشی از فروش'!I8</f>
        <v>-2512324068</v>
      </c>
      <c r="E9" s="15"/>
      <c r="F9" s="18">
        <f>'درآمد ناشی از تغییر قیمت اوراق'!I8</f>
        <v>217890278</v>
      </c>
      <c r="G9" s="15"/>
      <c r="H9" s="32">
        <f t="shared" ref="H9:H20" si="0">F9+D9</f>
        <v>-2294433790</v>
      </c>
      <c r="I9" s="15"/>
      <c r="J9" s="19">
        <f>(H9/درآمدها!F$12)*100</f>
        <v>39.898739325575683</v>
      </c>
      <c r="K9" s="15"/>
      <c r="L9" s="18">
        <f>'درآمد ناشی از فروش'!Q8</f>
        <v>6379903505</v>
      </c>
      <c r="M9" s="15"/>
      <c r="N9" s="32">
        <f>'درآمد ناشی از تغییر قیمت اوراق'!Q8</f>
        <v>-1212961046</v>
      </c>
      <c r="O9" s="15"/>
      <c r="P9" s="18">
        <f t="shared" ref="P9:P20" si="1">N9+L9</f>
        <v>5166942459</v>
      </c>
      <c r="Q9" s="15"/>
      <c r="R9" s="19">
        <v>4.5599999999999996</v>
      </c>
      <c r="T9" s="66"/>
      <c r="U9" s="66"/>
    </row>
    <row r="10" spans="1:21" ht="24.75" customHeight="1">
      <c r="A10" s="80" t="s">
        <v>163</v>
      </c>
      <c r="B10" s="80"/>
      <c r="C10" s="15"/>
      <c r="D10" s="21">
        <f>'درآمد ناشی از فروش'!I9</f>
        <v>42287690</v>
      </c>
      <c r="E10" s="15"/>
      <c r="F10" s="21">
        <f>'درآمد ناشی از تغییر قیمت اوراق'!I11</f>
        <v>49184544</v>
      </c>
      <c r="G10" s="15"/>
      <c r="H10" s="21">
        <f t="shared" si="0"/>
        <v>91472234</v>
      </c>
      <c r="I10" s="15"/>
      <c r="J10" s="48">
        <f>(H10/درآمدها!F$12)*100</f>
        <v>-1.5906437726817391</v>
      </c>
      <c r="K10" s="15"/>
      <c r="L10" s="21">
        <f>'درآمد ناشی از فروش'!Q9</f>
        <v>715021515</v>
      </c>
      <c r="M10" s="15"/>
      <c r="N10" s="21">
        <f>'درآمد ناشی از تغییر قیمت اوراق'!Q11</f>
        <v>312674550</v>
      </c>
      <c r="O10" s="15"/>
      <c r="P10" s="21">
        <f t="shared" si="1"/>
        <v>1027696065</v>
      </c>
      <c r="Q10" s="15"/>
      <c r="R10" s="22">
        <v>0.91</v>
      </c>
      <c r="T10" s="66"/>
      <c r="U10" s="66"/>
    </row>
    <row r="11" spans="1:21" ht="24.75" customHeight="1">
      <c r="A11" s="80" t="s">
        <v>164</v>
      </c>
      <c r="B11" s="80"/>
      <c r="C11" s="15"/>
      <c r="D11" s="21">
        <f>'درآمد ناشی از فروش'!I10</f>
        <v>682457443</v>
      </c>
      <c r="E11" s="15"/>
      <c r="F11" s="33">
        <f>'درآمد ناشی از تغییر قیمت اوراق'!I12</f>
        <v>-193100616</v>
      </c>
      <c r="G11" s="15"/>
      <c r="H11" s="21">
        <f t="shared" si="0"/>
        <v>489356827</v>
      </c>
      <c r="I11" s="15"/>
      <c r="J11" s="48">
        <f>(H11/درآمدها!F$12)*100</f>
        <v>-8.5096029193607006</v>
      </c>
      <c r="K11" s="15"/>
      <c r="L11" s="21">
        <f>'درآمد ناشی از فروش'!Q10</f>
        <v>5108159790</v>
      </c>
      <c r="M11" s="15"/>
      <c r="N11" s="21">
        <f>'درآمد ناشی از تغییر قیمت اوراق'!Q12</f>
        <v>287804</v>
      </c>
      <c r="O11" s="15"/>
      <c r="P11" s="21">
        <f t="shared" si="1"/>
        <v>5108447594</v>
      </c>
      <c r="Q11" s="15"/>
      <c r="R11" s="22">
        <v>4.51</v>
      </c>
      <c r="T11" s="66"/>
      <c r="U11" s="66"/>
    </row>
    <row r="12" spans="1:21" ht="24.75" customHeight="1">
      <c r="A12" s="80" t="s">
        <v>165</v>
      </c>
      <c r="B12" s="80"/>
      <c r="C12" s="15"/>
      <c r="D12" s="33">
        <f>'درآمد ناشی از فروش'!I11</f>
        <v>-1525886326</v>
      </c>
      <c r="E12" s="15"/>
      <c r="F12" s="21">
        <f>'درآمد ناشی از تغییر قیمت اوراق'!I15</f>
        <v>189371705</v>
      </c>
      <c r="G12" s="15"/>
      <c r="H12" s="33">
        <f t="shared" si="0"/>
        <v>-1336514621</v>
      </c>
      <c r="I12" s="15"/>
      <c r="J12" s="22">
        <f>(H12/درآمدها!F$12)*100</f>
        <v>23.241136310191624</v>
      </c>
      <c r="K12" s="15"/>
      <c r="L12" s="33">
        <f>'درآمد ناشی از فروش'!Q11</f>
        <v>-645259369</v>
      </c>
      <c r="M12" s="15"/>
      <c r="N12" s="33">
        <f>'درآمد ناشی از تغییر قیمت اوراق'!Q15</f>
        <v>187990435</v>
      </c>
      <c r="O12" s="15"/>
      <c r="P12" s="33">
        <f t="shared" si="1"/>
        <v>-457268934</v>
      </c>
      <c r="Q12" s="15"/>
      <c r="R12" s="67">
        <v>-0.4</v>
      </c>
      <c r="T12" s="66"/>
      <c r="U12" s="66"/>
    </row>
    <row r="13" spans="1:21" ht="24.75" customHeight="1">
      <c r="A13" s="80" t="s">
        <v>166</v>
      </c>
      <c r="B13" s="80"/>
      <c r="C13" s="15"/>
      <c r="D13" s="21">
        <f>'درآمد ناشی از فروش'!I12</f>
        <v>3605169375</v>
      </c>
      <c r="E13" s="15"/>
      <c r="F13" s="33">
        <f>'درآمد ناشی از تغییر قیمت اوراق'!I16</f>
        <v>-188169685</v>
      </c>
      <c r="G13" s="15"/>
      <c r="H13" s="21">
        <f t="shared" si="0"/>
        <v>3416999690</v>
      </c>
      <c r="I13" s="15"/>
      <c r="J13" s="48">
        <f>(H13/درآمدها!F$12)*100</f>
        <v>-59.419443917308648</v>
      </c>
      <c r="K13" s="15"/>
      <c r="L13" s="21">
        <f>'درآمد ناشی از فروش'!Q12</f>
        <v>25500208177</v>
      </c>
      <c r="M13" s="15"/>
      <c r="N13" s="21">
        <f>'درآمد ناشی از تغییر قیمت اوراق'!Q16</f>
        <v>23511713</v>
      </c>
      <c r="O13" s="15"/>
      <c r="P13" s="21">
        <f t="shared" si="1"/>
        <v>25523719890</v>
      </c>
      <c r="Q13" s="15"/>
      <c r="R13" s="22">
        <v>22.54</v>
      </c>
      <c r="T13" s="66"/>
      <c r="U13" s="66"/>
    </row>
    <row r="14" spans="1:21" ht="24.75" customHeight="1">
      <c r="A14" s="80" t="s">
        <v>167</v>
      </c>
      <c r="B14" s="80"/>
      <c r="C14" s="15"/>
      <c r="D14" s="33">
        <f>'درآمد ناشی از فروش'!I13</f>
        <v>-1451486714</v>
      </c>
      <c r="E14" s="15"/>
      <c r="F14" s="33">
        <f>'درآمد ناشی از تغییر قیمت اوراق'!I17</f>
        <v>-1202176683</v>
      </c>
      <c r="G14" s="15"/>
      <c r="H14" s="33">
        <f t="shared" si="0"/>
        <v>-2653663397</v>
      </c>
      <c r="I14" s="15"/>
      <c r="J14" s="22">
        <f>(H14/درآمدها!F$12)*100</f>
        <v>46.1455129349035</v>
      </c>
      <c r="K14" s="15"/>
      <c r="L14" s="21">
        <f>'درآمد ناشی از فروش'!Q13</f>
        <v>3577888074</v>
      </c>
      <c r="M14" s="15"/>
      <c r="N14" s="33">
        <f>'درآمد ناشی از تغییر قیمت اوراق'!Q17</f>
        <v>-899250258</v>
      </c>
      <c r="O14" s="15"/>
      <c r="P14" s="21">
        <f t="shared" si="1"/>
        <v>2678637816</v>
      </c>
      <c r="Q14" s="15"/>
      <c r="R14" s="22">
        <v>2.37</v>
      </c>
      <c r="T14" s="66"/>
      <c r="U14" s="66"/>
    </row>
    <row r="15" spans="1:21" ht="24.75" customHeight="1">
      <c r="A15" s="80" t="s">
        <v>56</v>
      </c>
      <c r="B15" s="80"/>
      <c r="C15" s="15"/>
      <c r="D15" s="21">
        <f>'درآمد ناشی از فروش'!I14</f>
        <v>0</v>
      </c>
      <c r="E15" s="15"/>
      <c r="F15" s="21">
        <v>0</v>
      </c>
      <c r="G15" s="15"/>
      <c r="H15" s="21">
        <f t="shared" si="0"/>
        <v>0</v>
      </c>
      <c r="I15" s="15"/>
      <c r="J15" s="22">
        <f>(H15/درآمدها!F$12)*100</f>
        <v>0</v>
      </c>
      <c r="K15" s="15"/>
      <c r="L15" s="21">
        <f>'درآمد ناشی از فروش'!Q14</f>
        <v>187815590</v>
      </c>
      <c r="M15" s="15"/>
      <c r="N15" s="21">
        <v>0</v>
      </c>
      <c r="O15" s="15"/>
      <c r="P15" s="21">
        <f t="shared" si="1"/>
        <v>187815590</v>
      </c>
      <c r="Q15" s="15"/>
      <c r="R15" s="22">
        <v>0.17</v>
      </c>
      <c r="T15" s="66"/>
      <c r="U15" s="66"/>
    </row>
    <row r="16" spans="1:21" ht="24.75" customHeight="1">
      <c r="A16" s="80" t="s">
        <v>168</v>
      </c>
      <c r="B16" s="80"/>
      <c r="C16" s="15"/>
      <c r="D16" s="21">
        <f>'درآمد ناشی از فروش'!I16</f>
        <v>0</v>
      </c>
      <c r="E16" s="15"/>
      <c r="F16" s="21">
        <v>0</v>
      </c>
      <c r="G16" s="15"/>
      <c r="H16" s="21">
        <f t="shared" si="0"/>
        <v>0</v>
      </c>
      <c r="I16" s="15"/>
      <c r="J16" s="22">
        <f>(H16/درآمدها!F$12)*100</f>
        <v>0</v>
      </c>
      <c r="K16" s="15"/>
      <c r="L16" s="21">
        <f>'درآمد ناشی از فروش'!Q16</f>
        <v>257611131</v>
      </c>
      <c r="M16" s="15"/>
      <c r="N16" s="21">
        <v>0</v>
      </c>
      <c r="O16" s="15"/>
      <c r="P16" s="21">
        <f t="shared" si="1"/>
        <v>257611131</v>
      </c>
      <c r="Q16" s="15"/>
      <c r="R16" s="22">
        <v>0.23</v>
      </c>
      <c r="T16" s="66"/>
      <c r="U16" s="66"/>
    </row>
    <row r="17" spans="1:21" ht="24.75" customHeight="1">
      <c r="A17" s="80" t="s">
        <v>57</v>
      </c>
      <c r="B17" s="80"/>
      <c r="C17" s="15"/>
      <c r="D17" s="21">
        <f>'درآمد ناشی از فروش'!I18</f>
        <v>0</v>
      </c>
      <c r="E17" s="15"/>
      <c r="F17" s="21">
        <v>0</v>
      </c>
      <c r="G17" s="15"/>
      <c r="H17" s="21">
        <f t="shared" si="0"/>
        <v>0</v>
      </c>
      <c r="I17" s="15"/>
      <c r="J17" s="22">
        <f>(H17/درآمدها!F$12)*100</f>
        <v>0</v>
      </c>
      <c r="K17" s="15"/>
      <c r="L17" s="21">
        <f>'درآمد ناشی از فروش'!Q18</f>
        <v>16301068</v>
      </c>
      <c r="M17" s="15"/>
      <c r="N17" s="21">
        <v>0</v>
      </c>
      <c r="O17" s="15"/>
      <c r="P17" s="21">
        <f t="shared" si="1"/>
        <v>16301068</v>
      </c>
      <c r="Q17" s="15"/>
      <c r="R17" s="22">
        <v>0.01</v>
      </c>
      <c r="T17" s="66"/>
      <c r="U17" s="66"/>
    </row>
    <row r="18" spans="1:21" ht="24.75" customHeight="1">
      <c r="A18" s="80" t="s">
        <v>161</v>
      </c>
      <c r="B18" s="80"/>
      <c r="C18" s="15"/>
      <c r="D18" s="21">
        <v>0</v>
      </c>
      <c r="E18" s="15"/>
      <c r="F18" s="21">
        <f>'درآمد ناشی از تغییر قیمت اوراق'!I10</f>
        <v>350</v>
      </c>
      <c r="G18" s="15"/>
      <c r="H18" s="21">
        <f t="shared" si="0"/>
        <v>350</v>
      </c>
      <c r="I18" s="15"/>
      <c r="J18" s="22">
        <f>(H18/درآمدها!F$12)*100</f>
        <v>-6.0862766338319523E-6</v>
      </c>
      <c r="K18" s="15"/>
      <c r="L18" s="21">
        <v>0</v>
      </c>
      <c r="M18" s="15"/>
      <c r="N18" s="21">
        <f>'درآمد ناشی از تغییر قیمت اوراق'!Q10</f>
        <v>3173</v>
      </c>
      <c r="O18" s="15"/>
      <c r="P18" s="21">
        <f t="shared" si="1"/>
        <v>3173</v>
      </c>
      <c r="Q18" s="15"/>
      <c r="R18" s="22">
        <v>0</v>
      </c>
      <c r="T18" s="66"/>
      <c r="U18" s="66"/>
    </row>
    <row r="19" spans="1:21" ht="24" customHeight="1">
      <c r="A19" s="80" t="s">
        <v>27</v>
      </c>
      <c r="B19" s="80"/>
      <c r="C19" s="15"/>
      <c r="D19" s="21">
        <v>0</v>
      </c>
      <c r="E19" s="15"/>
      <c r="F19" s="21">
        <f>'درآمد ناشی از تغییر قیمت اوراق'!I14</f>
        <v>486020177</v>
      </c>
      <c r="G19" s="15"/>
      <c r="H19" s="21">
        <f t="shared" si="0"/>
        <v>486020177</v>
      </c>
      <c r="I19" s="15"/>
      <c r="J19" s="48">
        <f>(H19/درآمدها!F$12)*100</f>
        <v>-8.4515807052741998</v>
      </c>
      <c r="K19" s="15"/>
      <c r="L19" s="21">
        <v>0</v>
      </c>
      <c r="M19" s="15"/>
      <c r="N19" s="21">
        <f>'درآمد ناشی از تغییر قیمت اوراق'!Q14</f>
        <v>734434814</v>
      </c>
      <c r="O19" s="15"/>
      <c r="P19" s="21">
        <f t="shared" si="1"/>
        <v>734434814</v>
      </c>
      <c r="Q19" s="15"/>
      <c r="R19" s="22">
        <v>0.65</v>
      </c>
      <c r="T19" s="66"/>
      <c r="U19" s="66"/>
    </row>
    <row r="20" spans="1:21" ht="24" customHeight="1">
      <c r="A20" s="80" t="s">
        <v>175</v>
      </c>
      <c r="B20" s="80"/>
      <c r="C20" s="15"/>
      <c r="D20" s="21">
        <v>0</v>
      </c>
      <c r="E20" s="15"/>
      <c r="F20" s="21">
        <f>'درآمد ناشی از تغییر قیمت اوراق'!I18</f>
        <v>21771207</v>
      </c>
      <c r="G20" s="15"/>
      <c r="H20" s="21">
        <f t="shared" si="0"/>
        <v>21771207</v>
      </c>
      <c r="I20" s="15"/>
      <c r="J20" s="48">
        <v>-0.38</v>
      </c>
      <c r="K20" s="15"/>
      <c r="L20" s="21">
        <v>0</v>
      </c>
      <c r="M20" s="15"/>
      <c r="N20" s="21">
        <f>'درآمد ناشی از تغییر قیمت اوراق'!Q18</f>
        <v>21771207</v>
      </c>
      <c r="O20" s="15"/>
      <c r="P20" s="21">
        <f t="shared" si="1"/>
        <v>21771207</v>
      </c>
      <c r="Q20" s="15"/>
      <c r="R20" s="22">
        <v>0.02</v>
      </c>
      <c r="T20" s="66"/>
      <c r="U20" s="66"/>
    </row>
    <row r="21" spans="1:21" ht="24.75" customHeight="1" thickBot="1">
      <c r="A21" s="76" t="s">
        <v>15</v>
      </c>
      <c r="B21" s="76"/>
      <c r="C21" s="15"/>
      <c r="D21" s="35">
        <f>SUM(D9:D19)</f>
        <v>-1159782600</v>
      </c>
      <c r="E21" s="15"/>
      <c r="F21" s="35">
        <f>SUM(F9:F20)</f>
        <v>-619208723</v>
      </c>
      <c r="G21" s="15"/>
      <c r="H21" s="35">
        <f>SUM(H9:H20)</f>
        <v>-1778991323</v>
      </c>
      <c r="I21" s="15"/>
      <c r="J21" s="26">
        <f>SUM(J9:J20)</f>
        <v>30.934111169768883</v>
      </c>
      <c r="K21" s="15"/>
      <c r="L21" s="25">
        <f>SUM(L9:L19)</f>
        <v>41097649481</v>
      </c>
      <c r="M21" s="15"/>
      <c r="N21" s="35">
        <f>SUM(N9:N20)</f>
        <v>-831537608</v>
      </c>
      <c r="O21" s="15"/>
      <c r="P21" s="25">
        <f>SUM(P9:P20)</f>
        <v>40266111873</v>
      </c>
      <c r="Q21" s="15"/>
      <c r="R21" s="26">
        <f>SUM(R9:R20)</f>
        <v>35.569999999999993</v>
      </c>
      <c r="T21" s="66"/>
      <c r="U21" s="66"/>
    </row>
    <row r="22" spans="1:21" ht="13.5" thickTop="1">
      <c r="F22" s="31"/>
      <c r="L22" s="30"/>
      <c r="N22" s="31"/>
      <c r="U22" s="30"/>
    </row>
    <row r="23" spans="1:21">
      <c r="L23" s="30"/>
    </row>
    <row r="24" spans="1:21">
      <c r="F24" s="31"/>
    </row>
    <row r="25" spans="1:21">
      <c r="F25" s="31"/>
    </row>
  </sheetData>
  <mergeCells count="22">
    <mergeCell ref="A10:B10"/>
    <mergeCell ref="A1:R1"/>
    <mergeCell ref="A2:R2"/>
    <mergeCell ref="A3:R3"/>
    <mergeCell ref="A5:R5"/>
    <mergeCell ref="D6:J6"/>
    <mergeCell ref="L6:R6"/>
    <mergeCell ref="A7:B8"/>
    <mergeCell ref="H7:J7"/>
    <mergeCell ref="P7:R7"/>
    <mergeCell ref="A9:B9"/>
    <mergeCell ref="A19:B19"/>
    <mergeCell ref="A21:B21"/>
    <mergeCell ref="A16:B16"/>
    <mergeCell ref="A17:B17"/>
    <mergeCell ref="A18:B18"/>
    <mergeCell ref="A20:B20"/>
    <mergeCell ref="A11:B11"/>
    <mergeCell ref="A12:B12"/>
    <mergeCell ref="A13:B13"/>
    <mergeCell ref="A14:B14"/>
    <mergeCell ref="A15:B15"/>
  </mergeCells>
  <pageMargins left="0.39" right="0.39" top="0.39" bottom="0.39" header="0" footer="0"/>
  <pageSetup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79998168889431442"/>
    <pageSetUpPr fitToPage="1"/>
  </sheetPr>
  <dimension ref="A1:N22"/>
  <sheetViews>
    <sheetView rightToLeft="1" view="pageBreakPreview" zoomScaleNormal="100" zoomScaleSheetLayoutView="100" workbookViewId="0">
      <selection activeCell="H22" sqref="H22"/>
    </sheetView>
  </sheetViews>
  <sheetFormatPr defaultRowHeight="12.75"/>
  <cols>
    <col min="1" max="1" width="34.140625" bestFit="1" customWidth="1"/>
    <col min="2" max="2" width="23.42578125" bestFit="1" customWidth="1"/>
    <col min="3" max="3" width="1.28515625" customWidth="1"/>
    <col min="4" max="4" width="19.42578125" customWidth="1"/>
    <col min="5" max="5" width="1.28515625" customWidth="1"/>
    <col min="6" max="6" width="16.5703125" customWidth="1"/>
    <col min="7" max="7" width="1.28515625" customWidth="1"/>
    <col min="8" max="8" width="19.42578125" customWidth="1"/>
    <col min="9" max="9" width="1.28515625" customWidth="1"/>
    <col min="10" max="10" width="15.5703125" customWidth="1"/>
    <col min="11" max="11" width="0.28515625" customWidth="1"/>
  </cols>
  <sheetData>
    <row r="1" spans="1:14" ht="29.1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4" ht="21.75" customHeight="1">
      <c r="A2" s="69" t="s">
        <v>40</v>
      </c>
      <c r="B2" s="69"/>
      <c r="C2" s="69"/>
      <c r="D2" s="69"/>
      <c r="E2" s="69"/>
      <c r="F2" s="69"/>
      <c r="G2" s="69"/>
      <c r="H2" s="69"/>
      <c r="I2" s="69"/>
      <c r="J2" s="69"/>
    </row>
    <row r="3" spans="1:14" ht="21.75" customHeight="1">
      <c r="A3" s="69" t="s">
        <v>170</v>
      </c>
      <c r="B3" s="69"/>
      <c r="C3" s="69"/>
      <c r="D3" s="69"/>
      <c r="E3" s="69"/>
      <c r="F3" s="69"/>
      <c r="G3" s="69"/>
      <c r="H3" s="69"/>
      <c r="I3" s="69"/>
      <c r="J3" s="69"/>
    </row>
    <row r="4" spans="1:14" ht="14.45" customHeight="1"/>
    <row r="5" spans="1:14" ht="32.25" customHeight="1">
      <c r="A5" s="79" t="s">
        <v>122</v>
      </c>
      <c r="B5" s="79"/>
      <c r="C5" s="79"/>
      <c r="D5" s="79"/>
      <c r="E5" s="79"/>
      <c r="F5" s="79"/>
      <c r="G5" s="79"/>
      <c r="H5" s="79"/>
      <c r="I5" s="79"/>
      <c r="J5" s="79"/>
    </row>
    <row r="6" spans="1:14" ht="24.75" customHeight="1">
      <c r="A6" s="15"/>
      <c r="B6" s="15"/>
      <c r="C6" s="15"/>
      <c r="D6" s="72" t="s">
        <v>172</v>
      </c>
      <c r="E6" s="72"/>
      <c r="F6" s="72"/>
      <c r="G6" s="15"/>
      <c r="H6" s="72" t="s">
        <v>174</v>
      </c>
      <c r="I6" s="72"/>
      <c r="J6" s="72"/>
    </row>
    <row r="7" spans="1:14" ht="40.5" customHeight="1">
      <c r="A7" s="72" t="s">
        <v>59</v>
      </c>
      <c r="B7" s="72"/>
      <c r="C7" s="15"/>
      <c r="D7" s="6" t="s">
        <v>60</v>
      </c>
      <c r="E7" s="16"/>
      <c r="F7" s="6" t="s">
        <v>61</v>
      </c>
      <c r="G7" s="15"/>
      <c r="H7" s="6" t="s">
        <v>60</v>
      </c>
      <c r="I7" s="16"/>
      <c r="J7" s="6" t="s">
        <v>61</v>
      </c>
    </row>
    <row r="8" spans="1:14" ht="24.75" customHeight="1">
      <c r="A8" s="17" t="s">
        <v>34</v>
      </c>
      <c r="B8" s="17" t="s">
        <v>149</v>
      </c>
      <c r="C8" s="15"/>
      <c r="D8" s="18">
        <v>11297</v>
      </c>
      <c r="E8" s="15"/>
      <c r="F8" s="19" t="s">
        <v>121</v>
      </c>
      <c r="G8" s="15"/>
      <c r="H8" s="18">
        <v>155207</v>
      </c>
      <c r="I8" s="15"/>
      <c r="J8" s="19" t="s">
        <v>121</v>
      </c>
      <c r="M8" s="30"/>
      <c r="N8" s="30"/>
    </row>
    <row r="9" spans="1:14" ht="24.75" customHeight="1">
      <c r="A9" s="20" t="s">
        <v>35</v>
      </c>
      <c r="B9" s="20" t="s">
        <v>87</v>
      </c>
      <c r="C9" s="15"/>
      <c r="D9" s="21">
        <v>405473</v>
      </c>
      <c r="E9" s="15"/>
      <c r="F9" s="22" t="s">
        <v>121</v>
      </c>
      <c r="G9" s="15"/>
      <c r="H9" s="21">
        <v>13663687</v>
      </c>
      <c r="I9" s="15"/>
      <c r="J9" s="22" t="s">
        <v>121</v>
      </c>
      <c r="M9" s="30"/>
      <c r="N9" s="30"/>
    </row>
    <row r="10" spans="1:14" ht="24.75" customHeight="1">
      <c r="A10" s="20" t="s">
        <v>35</v>
      </c>
      <c r="B10" s="20" t="s">
        <v>88</v>
      </c>
      <c r="C10" s="15"/>
      <c r="D10" s="21">
        <v>4264591</v>
      </c>
      <c r="E10" s="15"/>
      <c r="F10" s="22" t="s">
        <v>121</v>
      </c>
      <c r="G10" s="15"/>
      <c r="H10" s="21">
        <v>10733959</v>
      </c>
      <c r="I10" s="15"/>
      <c r="J10" s="22" t="s">
        <v>121</v>
      </c>
      <c r="M10" s="30"/>
      <c r="N10" s="30"/>
    </row>
    <row r="11" spans="1:14" ht="24.75" customHeight="1">
      <c r="A11" s="20" t="s">
        <v>35</v>
      </c>
      <c r="B11" s="20" t="s">
        <v>89</v>
      </c>
      <c r="C11" s="15"/>
      <c r="D11" s="21">
        <v>14181</v>
      </c>
      <c r="E11" s="15"/>
      <c r="F11" s="22" t="s">
        <v>121</v>
      </c>
      <c r="G11" s="15"/>
      <c r="H11" s="21">
        <v>2153194</v>
      </c>
      <c r="I11" s="15"/>
      <c r="J11" s="22" t="s">
        <v>121</v>
      </c>
      <c r="M11" s="30"/>
      <c r="N11" s="30"/>
    </row>
    <row r="12" spans="1:14" ht="24.75" customHeight="1">
      <c r="A12" s="20" t="s">
        <v>35</v>
      </c>
      <c r="B12" s="20" t="s">
        <v>90</v>
      </c>
      <c r="C12" s="15"/>
      <c r="D12" s="21">
        <v>2643689</v>
      </c>
      <c r="E12" s="15"/>
      <c r="F12" s="22" t="s">
        <v>121</v>
      </c>
      <c r="G12" s="15"/>
      <c r="H12" s="21">
        <v>14302341</v>
      </c>
      <c r="I12" s="15"/>
      <c r="J12" s="22" t="s">
        <v>121</v>
      </c>
      <c r="M12" s="30"/>
      <c r="N12" s="30"/>
    </row>
    <row r="13" spans="1:14" ht="24.75" customHeight="1">
      <c r="A13" s="20" t="s">
        <v>36</v>
      </c>
      <c r="B13" s="20" t="s">
        <v>94</v>
      </c>
      <c r="C13" s="15"/>
      <c r="D13" s="21">
        <v>38477</v>
      </c>
      <c r="E13" s="15"/>
      <c r="F13" s="22" t="s">
        <v>121</v>
      </c>
      <c r="G13" s="15"/>
      <c r="H13" s="21">
        <v>242922</v>
      </c>
      <c r="I13" s="15"/>
      <c r="J13" s="22" t="s">
        <v>121</v>
      </c>
      <c r="M13" s="30"/>
      <c r="N13" s="30"/>
    </row>
    <row r="14" spans="1:14" ht="24.75" customHeight="1">
      <c r="A14" s="20" t="s">
        <v>34</v>
      </c>
      <c r="B14" s="20" t="s">
        <v>150</v>
      </c>
      <c r="C14" s="15"/>
      <c r="D14" s="21">
        <v>25185</v>
      </c>
      <c r="E14" s="15"/>
      <c r="F14" s="22" t="s">
        <v>121</v>
      </c>
      <c r="G14" s="15"/>
      <c r="H14" s="21">
        <v>91631</v>
      </c>
      <c r="I14" s="15"/>
      <c r="J14" s="22" t="s">
        <v>121</v>
      </c>
      <c r="M14" s="30"/>
      <c r="N14" s="30"/>
    </row>
    <row r="15" spans="1:14" ht="24.75" customHeight="1">
      <c r="A15" s="20" t="s">
        <v>37</v>
      </c>
      <c r="B15" s="20" t="s">
        <v>151</v>
      </c>
      <c r="C15" s="15"/>
      <c r="D15" s="21">
        <v>499843132</v>
      </c>
      <c r="E15" s="15"/>
      <c r="F15" s="22" t="s">
        <v>121</v>
      </c>
      <c r="G15" s="15"/>
      <c r="H15" s="21">
        <v>3772489801</v>
      </c>
      <c r="I15" s="15"/>
      <c r="J15" s="22" t="s">
        <v>121</v>
      </c>
      <c r="M15" s="30"/>
      <c r="N15" s="30"/>
    </row>
    <row r="16" spans="1:14" ht="24.75" customHeight="1">
      <c r="A16" s="20" t="s">
        <v>35</v>
      </c>
      <c r="B16" s="20" t="s">
        <v>152</v>
      </c>
      <c r="C16" s="15"/>
      <c r="D16" s="21">
        <v>4103</v>
      </c>
      <c r="E16" s="15"/>
      <c r="F16" s="22" t="s">
        <v>121</v>
      </c>
      <c r="G16" s="15"/>
      <c r="H16" s="21">
        <v>176144</v>
      </c>
      <c r="I16" s="15"/>
      <c r="J16" s="22" t="s">
        <v>121</v>
      </c>
      <c r="M16" s="30"/>
      <c r="N16" s="30"/>
    </row>
    <row r="17" spans="1:14" ht="24.75" customHeight="1">
      <c r="A17" s="20" t="s">
        <v>35</v>
      </c>
      <c r="B17" s="20" t="s">
        <v>153</v>
      </c>
      <c r="C17" s="15"/>
      <c r="D17" s="21">
        <v>2764</v>
      </c>
      <c r="E17" s="15"/>
      <c r="F17" s="22" t="s">
        <v>121</v>
      </c>
      <c r="G17" s="15"/>
      <c r="H17" s="21">
        <v>59112</v>
      </c>
      <c r="I17" s="15"/>
      <c r="J17" s="22" t="s">
        <v>121</v>
      </c>
      <c r="M17" s="30"/>
      <c r="N17" s="30"/>
    </row>
    <row r="18" spans="1:14" ht="24.75" customHeight="1">
      <c r="A18" s="20" t="s">
        <v>35</v>
      </c>
      <c r="B18" s="20" t="s">
        <v>154</v>
      </c>
      <c r="C18" s="15"/>
      <c r="D18" s="21">
        <v>19473</v>
      </c>
      <c r="E18" s="15"/>
      <c r="F18" s="22" t="s">
        <v>121</v>
      </c>
      <c r="G18" s="15"/>
      <c r="H18" s="21">
        <v>301074</v>
      </c>
      <c r="I18" s="15"/>
      <c r="J18" s="22" t="s">
        <v>121</v>
      </c>
      <c r="M18" s="30"/>
      <c r="N18" s="30"/>
    </row>
    <row r="19" spans="1:14" ht="24.75" customHeight="1">
      <c r="A19" s="20" t="s">
        <v>38</v>
      </c>
      <c r="B19" s="20" t="s">
        <v>155</v>
      </c>
      <c r="C19" s="15"/>
      <c r="D19" s="21">
        <v>283964053</v>
      </c>
      <c r="E19" s="15"/>
      <c r="F19" s="22" t="s">
        <v>121</v>
      </c>
      <c r="G19" s="15"/>
      <c r="H19" s="21">
        <v>533089734</v>
      </c>
      <c r="I19" s="15"/>
      <c r="J19" s="22" t="s">
        <v>121</v>
      </c>
      <c r="M19" s="30"/>
      <c r="N19" s="30"/>
    </row>
    <row r="20" spans="1:14" ht="24.75" customHeight="1">
      <c r="A20" s="20" t="s">
        <v>39</v>
      </c>
      <c r="B20" s="20" t="s">
        <v>116</v>
      </c>
      <c r="C20" s="15"/>
      <c r="D20" s="21">
        <v>552</v>
      </c>
      <c r="E20" s="15"/>
      <c r="F20" s="22"/>
      <c r="G20" s="15"/>
      <c r="H20" s="21">
        <v>552</v>
      </c>
      <c r="I20" s="15"/>
      <c r="J20" s="22"/>
      <c r="M20" s="30"/>
      <c r="N20" s="30"/>
    </row>
    <row r="21" spans="1:14" ht="24.75" customHeight="1" thickBot="1">
      <c r="A21" s="76" t="s">
        <v>15</v>
      </c>
      <c r="B21" s="76"/>
      <c r="C21" s="15"/>
      <c r="D21" s="25">
        <f>SUM(D8:D20)</f>
        <v>791236970</v>
      </c>
      <c r="E21" s="15"/>
      <c r="F21" s="25" t="s">
        <v>121</v>
      </c>
      <c r="G21" s="15"/>
      <c r="H21" s="25">
        <f>SUM(H8:H20)</f>
        <v>4347459358</v>
      </c>
      <c r="I21" s="15"/>
      <c r="J21" s="25" t="s">
        <v>121</v>
      </c>
      <c r="M21" s="30"/>
      <c r="N21" s="30"/>
    </row>
    <row r="22" spans="1:14" ht="13.5" thickTop="1"/>
  </sheetData>
  <mergeCells count="8">
    <mergeCell ref="A21:B21"/>
    <mergeCell ref="A7:B7"/>
    <mergeCell ref="A1:J1"/>
    <mergeCell ref="A2:J2"/>
    <mergeCell ref="A3:J3"/>
    <mergeCell ref="D6:F6"/>
    <mergeCell ref="H6:J6"/>
    <mergeCell ref="A5:J5"/>
  </mergeCells>
  <pageMargins left="0.39" right="0.39" top="0.39" bottom="0.39" header="0" footer="0"/>
  <pageSetup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79998168889431442"/>
    <pageSetUpPr fitToPage="1"/>
  </sheetPr>
  <dimension ref="A1:F17"/>
  <sheetViews>
    <sheetView rightToLeft="1" view="pageBreakPreview" zoomScaleNormal="100" zoomScaleSheetLayoutView="100" workbookViewId="0">
      <selection activeCell="B12" sqref="B12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9" t="s">
        <v>0</v>
      </c>
      <c r="B1" s="69"/>
      <c r="C1" s="69"/>
      <c r="D1" s="69"/>
      <c r="E1" s="69"/>
      <c r="F1" s="69"/>
    </row>
    <row r="2" spans="1:6" ht="21.75" customHeight="1">
      <c r="A2" s="69" t="s">
        <v>40</v>
      </c>
      <c r="B2" s="69"/>
      <c r="C2" s="69"/>
      <c r="D2" s="69"/>
      <c r="E2" s="69"/>
      <c r="F2" s="69"/>
    </row>
    <row r="3" spans="1:6" ht="21.75" customHeight="1">
      <c r="A3" s="69" t="s">
        <v>170</v>
      </c>
      <c r="B3" s="69"/>
      <c r="C3" s="69"/>
      <c r="D3" s="69"/>
      <c r="E3" s="69"/>
      <c r="F3" s="69"/>
    </row>
    <row r="4" spans="1:6" ht="14.45" customHeight="1"/>
    <row r="5" spans="1:6" ht="29.1" customHeight="1">
      <c r="A5" s="79" t="s">
        <v>123</v>
      </c>
      <c r="B5" s="79"/>
      <c r="C5" s="79"/>
      <c r="D5" s="79"/>
      <c r="E5" s="79"/>
      <c r="F5" s="79"/>
    </row>
    <row r="6" spans="1:6" ht="24.75" customHeight="1">
      <c r="D6" s="3" t="s">
        <v>172</v>
      </c>
      <c r="F6" s="3" t="s">
        <v>171</v>
      </c>
    </row>
    <row r="7" spans="1:6" ht="24.75" customHeight="1">
      <c r="A7" s="72" t="s">
        <v>49</v>
      </c>
      <c r="B7" s="72"/>
      <c r="D7" s="4" t="s">
        <v>31</v>
      </c>
      <c r="F7" s="4" t="s">
        <v>31</v>
      </c>
    </row>
    <row r="8" spans="1:6" ht="24.75" customHeight="1">
      <c r="A8" s="81" t="s">
        <v>49</v>
      </c>
      <c r="B8" s="81"/>
      <c r="D8" s="18">
        <v>0</v>
      </c>
      <c r="E8" s="15"/>
      <c r="F8" s="18">
        <v>87480644</v>
      </c>
    </row>
    <row r="9" spans="1:6" ht="24.75" customHeight="1">
      <c r="A9" s="80" t="s">
        <v>62</v>
      </c>
      <c r="B9" s="80"/>
      <c r="D9" s="21">
        <v>0</v>
      </c>
      <c r="E9" s="15"/>
      <c r="F9" s="21">
        <v>0</v>
      </c>
    </row>
    <row r="10" spans="1:6" ht="24.75" customHeight="1">
      <c r="A10" s="80" t="s">
        <v>63</v>
      </c>
      <c r="B10" s="80"/>
      <c r="D10" s="23">
        <v>0</v>
      </c>
      <c r="E10" s="15"/>
      <c r="F10" s="23">
        <v>0</v>
      </c>
    </row>
    <row r="11" spans="1:6" ht="24.75" customHeight="1">
      <c r="A11" s="76" t="s">
        <v>15</v>
      </c>
      <c r="B11" s="76"/>
      <c r="D11" s="25">
        <f>SUM(D8:D10)</f>
        <v>0</v>
      </c>
      <c r="E11" s="15"/>
      <c r="F11" s="25">
        <f>SUM(F8:F10)</f>
        <v>87480644</v>
      </c>
    </row>
    <row r="15" spans="1:6">
      <c r="F15" s="43"/>
    </row>
    <row r="17" spans="6:6">
      <c r="F17" s="30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جلد</vt:lpstr>
      <vt:lpstr>سهام</vt:lpstr>
      <vt:lpstr>واحدهای صندوق</vt:lpstr>
      <vt:lpstr>سپرده</vt:lpstr>
      <vt:lpstr>درآمدها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 سود سهام</vt:lpstr>
      <vt:lpstr>جلد!Print_Area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Ayda Azimi</cp:lastModifiedBy>
  <dcterms:created xsi:type="dcterms:W3CDTF">2025-07-23T11:35:20Z</dcterms:created>
  <dcterms:modified xsi:type="dcterms:W3CDTF">2025-08-30T14:03:31Z</dcterms:modified>
</cp:coreProperties>
</file>