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1405\"/>
    </mc:Choice>
  </mc:AlternateContent>
  <xr:revisionPtr revIDLastSave="0" documentId="13_ncr:1_{F74C36E2-BB46-47D5-91B2-47C489641DF3}" xr6:coauthVersionLast="47" xr6:coauthVersionMax="47" xr10:uidLastSave="{00000000-0000-0000-0000-000000000000}"/>
  <bookViews>
    <workbookView xWindow="-120" yWindow="-120" windowWidth="29040" windowHeight="15840" tabRatio="906" xr2:uid="{00000000-000D-0000-FFFF-FFFF00000000}"/>
  </bookViews>
  <sheets>
    <sheet name="جلد" sheetId="1" r:id="rId1"/>
    <sheet name="سهام" sheetId="2" r:id="rId2"/>
    <sheet name="واحدهای صندوق" sheetId="4" r:id="rId3"/>
    <sheet name="سپرده" sheetId="7" r:id="rId4"/>
    <sheet name="درآمدها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  <sheet name="درآمد سود سهام" sheetId="22" r:id="rId13"/>
  </sheets>
  <definedNames>
    <definedName name="_xlnm.Print_Area" localSheetId="0">جلد!$A$1:$C$25</definedName>
    <definedName name="_xlnm.Print_Area" localSheetId="7">'درآمد سپرده بانکی'!$A$1:$J$16</definedName>
    <definedName name="_xlnm.Print_Area" localSheetId="5">'درآمد سرمایه گذاری در سهام'!$A$1:$U$15</definedName>
    <definedName name="_xlnm.Print_Area" localSheetId="6">'درآمد سرمایه گذاری در صندوق'!$A$1:$O$28</definedName>
    <definedName name="_xlnm.Print_Area" localSheetId="12">'درآمد سود سهام'!$A$1:$S$11</definedName>
    <definedName name="_xlnm.Print_Area" localSheetId="11">'درآمد ناشی از تغییر قیمت اوراق'!$A$1:$Q$21</definedName>
    <definedName name="_xlnm.Print_Area" localSheetId="10">'درآمد ناشی از فروش'!$A$1:$Q$31</definedName>
    <definedName name="_xlnm.Print_Area" localSheetId="4">درآمدها!$A$1:$J$12</definedName>
    <definedName name="_xlnm.Print_Area" localSheetId="8">'سایر درآمدها'!$A$1:$G$12</definedName>
    <definedName name="_xlnm.Print_Area" localSheetId="3">سپرده!$A$1:$K$15</definedName>
    <definedName name="_xlnm.Print_Area" localSheetId="1">سهام!$A$1:$AB$15</definedName>
    <definedName name="_xlnm.Print_Area" localSheetId="9">'سود سپرده بانکی'!$A$1:$N$16</definedName>
    <definedName name="_xlnm.Print_Area" localSheetId="2">'واحدهای صندوق'!$A$1:$Z$18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0" i="19" l="1"/>
  <c r="O30" i="19"/>
  <c r="M30" i="19"/>
  <c r="K30" i="19"/>
  <c r="I30" i="19"/>
  <c r="G30" i="19"/>
  <c r="E30" i="19"/>
  <c r="C30" i="19"/>
  <c r="G15" i="18"/>
  <c r="M15" i="18"/>
  <c r="G15" i="13"/>
  <c r="C15" i="13"/>
  <c r="D27" i="10"/>
  <c r="F27" i="10"/>
  <c r="H27" i="10"/>
  <c r="J27" i="10"/>
  <c r="L27" i="10"/>
  <c r="N27" i="10"/>
  <c r="M14" i="9"/>
  <c r="O14" i="9"/>
  <c r="R14" i="9"/>
  <c r="T14" i="9"/>
  <c r="T13" i="9"/>
  <c r="T12" i="9"/>
  <c r="T11" i="9"/>
  <c r="T10" i="9"/>
  <c r="T9" i="9"/>
  <c r="K14" i="9"/>
  <c r="K13" i="9"/>
  <c r="K12" i="9"/>
  <c r="K11" i="9"/>
  <c r="K10" i="9"/>
  <c r="K9" i="9"/>
  <c r="E14" i="7"/>
  <c r="G14" i="7"/>
  <c r="K14" i="2"/>
  <c r="M14" i="2"/>
  <c r="G14" i="2"/>
  <c r="E14" i="2"/>
  <c r="L18" i="10"/>
  <c r="L15" i="10"/>
  <c r="L13" i="10"/>
  <c r="O12" i="9"/>
  <c r="O11" i="9"/>
  <c r="F18" i="10"/>
  <c r="F16" i="10"/>
  <c r="F15" i="10"/>
  <c r="F14" i="10"/>
  <c r="F13" i="10"/>
  <c r="F12" i="9"/>
  <c r="R10" i="9"/>
  <c r="R9" i="9"/>
  <c r="I10" i="9"/>
  <c r="I9" i="9"/>
  <c r="J26" i="10"/>
  <c r="J24" i="10"/>
  <c r="J23" i="10"/>
  <c r="J22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M13" i="9"/>
  <c r="M12" i="9"/>
  <c r="M11" i="9"/>
  <c r="M10" i="9"/>
  <c r="M9" i="9"/>
  <c r="D26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13" i="9"/>
  <c r="D12" i="9"/>
  <c r="D11" i="9"/>
  <c r="D10" i="9"/>
  <c r="D9" i="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8" i="19"/>
  <c r="I10" i="22"/>
  <c r="K10" i="22"/>
  <c r="M10" i="22"/>
  <c r="O10" i="22"/>
  <c r="Q10" i="22"/>
  <c r="S10" i="22"/>
  <c r="M9" i="22"/>
  <c r="S9" i="22"/>
  <c r="K14" i="7"/>
  <c r="H17" i="4"/>
  <c r="F17" i="4"/>
  <c r="D17" i="4"/>
  <c r="Q9" i="21"/>
  <c r="L16" i="10" s="1"/>
  <c r="Q10" i="21"/>
  <c r="L25" i="10" s="1"/>
  <c r="Q11" i="21"/>
  <c r="Q12" i="21"/>
  <c r="Q13" i="21"/>
  <c r="Q14" i="21"/>
  <c r="L14" i="10" s="1"/>
  <c r="Q15" i="21"/>
  <c r="Q16" i="21"/>
  <c r="O10" i="9" s="1"/>
  <c r="Q17" i="21"/>
  <c r="L17" i="10" s="1"/>
  <c r="Q18" i="21"/>
  <c r="O9" i="9" s="1"/>
  <c r="Q19" i="21"/>
  <c r="I9" i="21"/>
  <c r="I10" i="21"/>
  <c r="F25" i="10" s="1"/>
  <c r="I11" i="21"/>
  <c r="I12" i="21"/>
  <c r="I13" i="21"/>
  <c r="F11" i="9" s="1"/>
  <c r="I14" i="21"/>
  <c r="I15" i="21"/>
  <c r="I16" i="21"/>
  <c r="F10" i="9" s="1"/>
  <c r="I17" i="21"/>
  <c r="F17" i="10" s="1"/>
  <c r="I18" i="21"/>
  <c r="F9" i="9" s="1"/>
  <c r="I19" i="21"/>
  <c r="I14" i="7"/>
  <c r="C14" i="7"/>
  <c r="L17" i="4"/>
  <c r="J17" i="4"/>
  <c r="X17" i="4"/>
  <c r="V17" i="4"/>
  <c r="R17" i="4"/>
  <c r="P17" i="4"/>
  <c r="N17" i="4"/>
  <c r="O14" i="2"/>
  <c r="Y14" i="2"/>
  <c r="W14" i="2"/>
  <c r="S14" i="2"/>
  <c r="Q14" i="2"/>
  <c r="I14" i="2"/>
  <c r="D14" i="9" l="1"/>
  <c r="I14" i="9"/>
  <c r="F14" i="9"/>
  <c r="AA14" i="2"/>
  <c r="N14" i="10"/>
  <c r="H14" i="10"/>
  <c r="Z17" i="4"/>
  <c r="S8" i="22"/>
  <c r="I15" i="18"/>
  <c r="M14" i="18"/>
  <c r="M13" i="18"/>
  <c r="M12" i="18"/>
  <c r="M11" i="18"/>
  <c r="M10" i="18"/>
  <c r="M9" i="18"/>
  <c r="M8" i="18"/>
  <c r="G14" i="18"/>
  <c r="G13" i="18"/>
  <c r="G12" i="18"/>
  <c r="G11" i="18"/>
  <c r="G10" i="18"/>
  <c r="G9" i="18"/>
  <c r="G8" i="18"/>
  <c r="I8" i="21"/>
  <c r="H9" i="10"/>
  <c r="K15" i="18"/>
  <c r="E15" i="18"/>
  <c r="C15" i="18"/>
  <c r="D11" i="14"/>
  <c r="F11" i="14"/>
  <c r="O20" i="21"/>
  <c r="M20" i="21"/>
  <c r="K20" i="21"/>
  <c r="G20" i="21"/>
  <c r="E20" i="21"/>
  <c r="C20" i="21"/>
  <c r="M8" i="22"/>
  <c r="I20" i="21" l="1"/>
  <c r="F10" i="10"/>
  <c r="N9" i="10"/>
  <c r="N11" i="10"/>
  <c r="J11" i="8"/>
  <c r="N16" i="10"/>
  <c r="N19" i="10"/>
  <c r="N20" i="10"/>
  <c r="N21" i="10"/>
  <c r="Q8" i="19"/>
  <c r="H16" i="10"/>
  <c r="H26" i="10" l="1"/>
  <c r="N26" i="10"/>
  <c r="N25" i="10"/>
  <c r="H12" i="10"/>
  <c r="H10" i="10"/>
  <c r="N18" i="10"/>
  <c r="H13" i="10"/>
  <c r="H17" i="10"/>
  <c r="H11" i="10"/>
  <c r="N13" i="10"/>
  <c r="N17" i="10"/>
  <c r="N15" i="10"/>
  <c r="N12" i="10"/>
  <c r="H18" i="10"/>
  <c r="H20" i="10"/>
  <c r="H21" i="10"/>
  <c r="H22" i="10"/>
  <c r="N22" i="10" l="1"/>
  <c r="F10" i="8"/>
  <c r="Q8" i="21"/>
  <c r="L10" i="10" l="1"/>
  <c r="H15" i="10"/>
  <c r="Q20" i="21"/>
  <c r="H24" i="10"/>
  <c r="H23" i="10"/>
  <c r="F9" i="8"/>
  <c r="N10" i="10" l="1"/>
  <c r="N23" i="10"/>
  <c r="H19" i="10"/>
  <c r="H25" i="10"/>
  <c r="N24" i="10"/>
  <c r="H14" i="9" l="1"/>
  <c r="Q14" i="9"/>
  <c r="F7" i="8" l="1"/>
  <c r="F8" i="8" l="1"/>
  <c r="F11" i="8" s="1"/>
  <c r="H11" i="8" l="1"/>
</calcChain>
</file>

<file path=xl/sharedStrings.xml><?xml version="1.0" encoding="utf-8"?>
<sst xmlns="http://schemas.openxmlformats.org/spreadsheetml/2006/main" count="331" uniqueCount="117">
  <si>
    <t>صندوق اختصاصی بازارگردانی سپنتا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</si>
  <si>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</si>
  <si>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</si>
  <si>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</si>
  <si>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</si>
  <si>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</si>
  <si>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</si>
  <si>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</si>
  <si>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</si>
  <si>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</si>
  <si>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</si>
  <si>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</si>
  <si>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</si>
  <si>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بیمه حافظ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</si>
  <si>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</si>
  <si>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</si>
  <si>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</si>
  <si>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</si>
  <si>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</si>
  <si>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</si>
  <si>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سپرده های بانکی</t>
  </si>
  <si>
    <t>مبلغ</t>
  </si>
  <si>
    <t>افزایش</t>
  </si>
  <si>
    <t>کاهش</t>
  </si>
  <si>
    <t>سپرده کوتاه مدت بانک ملی بورس اوراق بهادار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</si>
  <si>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</si>
  <si>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</si>
  <si>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</si>
  <si>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</si>
  <si>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</si>
  <si>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</si>
  <si>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</si>
  <si>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</si>
  <si>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</si>
  <si>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</si>
  <si>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</si>
  <si>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</si>
  <si>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</si>
  <si>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</si>
  <si>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</si>
  <si>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</si>
  <si>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</si>
  <si>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</si>
  <si>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</si>
  <si>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</si>
  <si>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</si>
  <si>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</si>
  <si>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</si>
  <si>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</si>
  <si>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</si>
  <si>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</si>
  <si>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</si>
  <si>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>1-2-سرمایه‌گذاری در واحدهای صندوق های سرمایه گذاری</t>
  </si>
  <si>
    <t>1-3-سرمایه گذاری در سپرده بانکی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</si>
  <si>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</si>
  <si>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</si>
  <si>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</si>
  <si>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>مشخصات حساب بانکی</t>
  </si>
  <si>
    <t>2-درآمد حاصل از سرمایه گذاری ها</t>
  </si>
  <si>
    <t>یادداشت 3-3</t>
  </si>
  <si>
    <t>یادداشت 2-3</t>
  </si>
  <si>
    <t>2-2-درآمد حاصل از سرمایه­گذاری در واحدهای صندوق سرمایه گذاری</t>
  </si>
  <si>
    <t>......</t>
  </si>
  <si>
    <t>2-3-درآمد حاصل از سرمایه­گذاری در سپرده بانکی و گواهی سپرده</t>
  </si>
  <si>
    <t>3-1-سود اوراق بهادار با درآمد ثابت و سپرده بانکی</t>
  </si>
  <si>
    <t>3-2-سود(زیان) حاصل از فروش اوراق بهادار</t>
  </si>
  <si>
    <t>3-3-درآمد ناشی از تغییر قیمت اوراق بهادار</t>
  </si>
  <si>
    <t>یادداشت3-3</t>
  </si>
  <si>
    <t>یادداشت 4-3</t>
  </si>
  <si>
    <t>2-1</t>
  </si>
  <si>
    <t>2-3</t>
  </si>
  <si>
    <t>2-4</t>
  </si>
  <si>
    <t>1-1-سرمایه گذاری در سهام و حق تقدم سهام</t>
  </si>
  <si>
    <t>صندوق درآمد ثابت سام</t>
  </si>
  <si>
    <t>صندوق درآمد ثابت اکسیژن</t>
  </si>
  <si>
    <t>صندوق سهامی اکسیژن</t>
  </si>
  <si>
    <t>صندوق درآمد ثابت ماه آفرید سپینود</t>
  </si>
  <si>
    <t>صندوق درآمد ثابت خاتم ایساتیس پویا</t>
  </si>
  <si>
    <t>صندوق درآمد ثابت کیمیا</t>
  </si>
  <si>
    <t>صندوق  سهامی بخشی صنایع سورنا2</t>
  </si>
  <si>
    <t>صندوق سهامی بخشی صنایع سورنا</t>
  </si>
  <si>
    <t xml:space="preserve"> </t>
  </si>
  <si>
    <t>صندوق درآمد ثابت رشد پایدار آبان</t>
  </si>
  <si>
    <t>صندوق سهامی بخشی صنایع سورنا2</t>
  </si>
  <si>
    <t>صندوق درآمد ثابت ویستا</t>
  </si>
  <si>
    <t>ح . بیمه حافظ</t>
  </si>
  <si>
    <t>صندوق درآمد ثابت بازده مانا</t>
  </si>
  <si>
    <t xml:space="preserve">سپرده بانکی نزد بانک پاسارگاد  </t>
  </si>
  <si>
    <t xml:space="preserve">صندوق درآمد ثابت آریا </t>
  </si>
  <si>
    <t>2-1-درآمد حاصل از سرمایه گذاری در سهام و حق تقدم سهام</t>
  </si>
  <si>
    <t>س. توسعه و عمران استان کرمان</t>
  </si>
  <si>
    <t>صندوق سهامی سهم نگر جام جم</t>
  </si>
  <si>
    <t>صندوق درآمد ثابت کارا</t>
  </si>
  <si>
    <t>صندوق درآمد ثابت کارآمد</t>
  </si>
  <si>
    <t>صندوق درآمد ثابت اطمینان هیوا</t>
  </si>
  <si>
    <t xml:space="preserve">3-4-درآمد سود سهام </t>
  </si>
  <si>
    <t>نام سهام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</si>
  <si>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</si>
  <si>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</si>
  <si>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</si>
  <si>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</si>
  <si>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</si>
  <si>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</si>
  <si>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1404/11/27</t>
  </si>
  <si>
    <t>صندوق درآمد ثابت سپر سرمایه بیدار</t>
  </si>
  <si>
    <t>1405/03/31</t>
  </si>
  <si>
    <t>قند شیرین خراسان</t>
  </si>
  <si>
    <t>صندوق  سهامی بخشی صنایع سورنا3</t>
  </si>
  <si>
    <t xml:space="preserve"> قند شیرین خراسان</t>
  </si>
  <si>
    <t>صندوق سهامی بخشی صنایع سورنا3</t>
  </si>
  <si>
    <t>برای ماه منتهی به 1405/04/31</t>
  </si>
  <si>
    <t>1405/04/31</t>
  </si>
  <si>
    <t>طی تیر ماه</t>
  </si>
  <si>
    <t>از ابتدای سال مالی تا پایان تیر ماه</t>
  </si>
  <si>
    <t xml:space="preserve">از ابتدای سال مالی تا پایان تیر ماه </t>
  </si>
  <si>
    <t>2-4-درآمد حاصل از سرمایه گذاری در واحدهای صندوق سرمایه گذاری</t>
  </si>
  <si>
    <t>صندوق درامد ثابت ثبات ویستا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</si>
</sst>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000000000000"/>
    <numFmt numFmtId="165" formatCode="_(* #,##0.0000_);_(* \(#,##0.0000\);_(* &quot;-&quot;??_);_(@_)"/>
    <numFmt numFmtId="166" formatCode="_(* #,##0_);_(* \(#,##0\);_(* &quot;-&quot;??_);_(@_)"/>
  </numFmts>
  <fonts count="1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8E8E93"/>
      <name val="IRANSans"/>
    </font>
    <font>
      <sz val="10"/>
      <color rgb="FF000000"/>
      <name val="Arial"/>
      <family val="2"/>
    </font>
    <font>
      <sz val="12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IRANSans"/>
    </font>
    <font>
      <sz val="10"/>
      <color rgb="FFFF0000"/>
      <name val="Arial"/>
      <family val="2"/>
    </font>
    <font>
      <sz val="11"/>
      <color rgb="FF262626"/>
      <name val="IRANSans"/>
    </font>
    <font>
      <sz val="10"/>
      <name val="Arial"/>
      <family val="2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111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left"/>
    </xf>
    <xf numFmtId="40" fontId="0" fillId="0" borderId="0" xfId="0" applyNumberFormat="1" applyAlignment="1">
      <alignment horizontal="left"/>
    </xf>
    <xf numFmtId="16" fontId="5" fillId="0" borderId="2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left"/>
    </xf>
    <xf numFmtId="164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right" vertical="center" readingOrder="2"/>
    </xf>
    <xf numFmtId="165" fontId="0" fillId="0" borderId="0" xfId="1" applyNumberFormat="1" applyFont="1" applyAlignment="1">
      <alignment horizontal="left"/>
    </xf>
    <xf numFmtId="3" fontId="7" fillId="0" borderId="0" xfId="0" applyNumberFormat="1" applyFont="1" applyAlignment="1">
      <alignment horizontal="left" vertical="center" wrapText="1"/>
    </xf>
    <xf numFmtId="40" fontId="5" fillId="0" borderId="0" xfId="0" applyNumberFormat="1" applyFont="1" applyAlignment="1">
      <alignment horizontal="center" vertical="center"/>
    </xf>
    <xf numFmtId="40" fontId="5" fillId="0" borderId="7" xfId="0" applyNumberFormat="1" applyFont="1" applyBorder="1" applyAlignment="1">
      <alignment horizontal="center" vertical="center"/>
    </xf>
    <xf numFmtId="40" fontId="5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 vertical="center" wrapText="1"/>
    </xf>
    <xf numFmtId="166" fontId="0" fillId="0" borderId="0" xfId="1" applyNumberFormat="1" applyFont="1" applyAlignment="1">
      <alignment horizontal="left"/>
    </xf>
    <xf numFmtId="166" fontId="12" fillId="0" borderId="0" xfId="1" applyNumberFormat="1" applyFont="1" applyAlignment="1">
      <alignment horizontal="left"/>
    </xf>
    <xf numFmtId="166" fontId="0" fillId="0" borderId="0" xfId="0" applyNumberFormat="1" applyAlignment="1">
      <alignment horizontal="left"/>
    </xf>
    <xf numFmtId="3" fontId="13" fillId="0" borderId="0" xfId="0" applyNumberFormat="1" applyFont="1" applyAlignment="1">
      <alignment horizontal="left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left"/>
    </xf>
    <xf numFmtId="3" fontId="14" fillId="0" borderId="0" xfId="0" applyNumberFormat="1" applyFont="1" applyAlignment="1">
      <alignment horizontal="left"/>
    </xf>
    <xf numFmtId="0" fontId="7" fillId="0" borderId="0" xfId="3" applyAlignment="1">
      <alignment horizontal="left"/>
    </xf>
    <xf numFmtId="0" fontId="4" fillId="0" borderId="3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7" fillId="0" borderId="0" xfId="3" applyAlignment="1">
      <alignment horizontal="center" vertical="center"/>
    </xf>
    <xf numFmtId="0" fontId="7" fillId="0" borderId="2" xfId="3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3" fontId="7" fillId="0" borderId="0" xfId="3" applyNumberFormat="1" applyAlignment="1">
      <alignment horizontal="left"/>
    </xf>
    <xf numFmtId="38" fontId="5" fillId="0" borderId="2" xfId="3" applyNumberFormat="1" applyFont="1" applyBorder="1" applyAlignment="1">
      <alignment horizontal="center" vertical="center"/>
    </xf>
    <xf numFmtId="38" fontId="5" fillId="0" borderId="5" xfId="3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3" fontId="0" fillId="3" borderId="0" xfId="0" applyNumberFormat="1" applyFill="1" applyAlignment="1">
      <alignment horizontal="left"/>
    </xf>
    <xf numFmtId="166" fontId="5" fillId="0" borderId="0" xfId="1" applyNumberFormat="1" applyFont="1" applyFill="1" applyAlignment="1">
      <alignment horizontal="center" vertical="center"/>
    </xf>
    <xf numFmtId="166" fontId="0" fillId="0" borderId="0" xfId="1" applyNumberFormat="1" applyFont="1" applyFill="1" applyAlignment="1">
      <alignment horizontal="left"/>
    </xf>
    <xf numFmtId="38" fontId="5" fillId="0" borderId="6" xfId="0" applyNumberFormat="1" applyFont="1" applyBorder="1" applyAlignment="1">
      <alignment horizontal="center" vertical="center"/>
    </xf>
    <xf numFmtId="38" fontId="5" fillId="0" borderId="9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40" fontId="5" fillId="0" borderId="4" xfId="0" applyNumberFormat="1" applyFont="1" applyBorder="1" applyAlignment="1">
      <alignment horizontal="center" vertical="center"/>
    </xf>
    <xf numFmtId="43" fontId="0" fillId="0" borderId="0" xfId="0" applyNumberFormat="1" applyAlignment="1">
      <alignment horizontal="left"/>
    </xf>
    <xf numFmtId="0" fontId="4" fillId="0" borderId="1" xfId="0" applyFont="1" applyBorder="1" applyAlignment="1">
      <alignment vertical="center"/>
    </xf>
    <xf numFmtId="4" fontId="5" fillId="0" borderId="7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7" fontId="15" fillId="0" borderId="0" xfId="1" applyNumberFormat="1" applyFont="1" applyFill="1" applyAlignment="1">
      <alignment horizontal="center" vertical="center"/>
    </xf>
    <xf numFmtId="2" fontId="5" fillId="0" borderId="0" xfId="2" applyNumberFormat="1" applyFont="1" applyFill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2" fontId="5" fillId="0" borderId="8" xfId="2" applyNumberFormat="1" applyFont="1" applyFill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38" fontId="5" fillId="0" borderId="0" xfId="3" applyNumberFormat="1" applyFont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 readingOrder="2"/>
    </xf>
    <xf numFmtId="0" fontId="4" fillId="0" borderId="4" xfId="3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3" xr:uid="{53C477B8-B5D7-4757-92FC-2A88247C2672}"/>
    <cellStyle name="Percent" xfId="2" builtinId="5"/>
    <cellStyle name="Percent 2" xfId="4" xr:uid="{572B8F5D-E4BD-4A73-A484-BE385826B204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5:C10"/>
  <sheetViews>
    <sheetView rightToLeft="1" tabSelected="1" view="pageBreakPreview" zoomScaleNormal="80" zoomScaleSheetLayoutView="100" workbookViewId="0">
      <selection activeCell="B34" sqref="B34"/>
    </sheetView>
  </sheetViews>
  <sheetFormatPr defaultRowHeight="12.75"/>
  <cols>
    <col min="1" max="1" width="23.85546875" customWidth="1"/>
    <col min="2" max="2" width="36.42578125" customWidth="1"/>
    <col min="3" max="3" width="31" customWidth="1"/>
  </cols>
  <sheetData>
    <row r="5" spans="1:3" ht="29.1" customHeight="1">
      <c r="A5" s="95" t="s">
        <v>0</v>
      </c>
      <c r="B5" s="95"/>
      <c r="C5" s="95"/>
    </row>
    <row r="6" spans="1:3" ht="21.75" customHeight="1">
      <c r="A6" s="95" t="s">
        <v>1</v>
      </c>
      <c r="B6" s="95"/>
      <c r="C6" s="95"/>
    </row>
    <row r="7" spans="1:3" ht="21.75" customHeight="1">
      <c r="A7" s="95" t="s">
        <v>110</v>
      </c>
      <c r="B7" s="95"/>
      <c r="C7" s="95"/>
    </row>
    <row r="8" spans="1:3" ht="12.75" customHeight="1"/>
    <row r="9" spans="1:3">
      <c r="B9" s="5"/>
    </row>
    <row r="10" spans="1:3">
      <c r="B10" s="5"/>
    </row>
  </sheetData>
  <mergeCells count="3">
    <mergeCell ref="A5:C5"/>
    <mergeCell ref="A6:C6"/>
    <mergeCell ref="A7:C7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39997558519241921"/>
    <pageSetUpPr fitToPage="1"/>
  </sheetPr>
  <dimension ref="A1:S25"/>
  <sheetViews>
    <sheetView rightToLeft="1" view="pageBreakPreview" zoomScaleNormal="100" zoomScaleSheetLayoutView="100" workbookViewId="0">
      <selection activeCell="P23" sqref="P23"/>
    </sheetView>
  </sheetViews>
  <sheetFormatPr defaultRowHeight="12.75"/>
  <cols>
    <col min="1" max="1" width="34.140625" bestFit="1" customWidth="1"/>
    <col min="2" max="2" width="1.42578125" customWidth="1"/>
    <col min="3" max="3" width="13.85546875" bestFit="1" customWidth="1"/>
    <col min="4" max="4" width="1.28515625" customWidth="1"/>
    <col min="5" max="5" width="10.7109375" bestFit="1" customWidth="1"/>
    <col min="6" max="6" width="1.140625" customWidth="1"/>
    <col min="7" max="7" width="13.85546875" bestFit="1" customWidth="1"/>
    <col min="8" max="8" width="1.28515625" customWidth="1"/>
    <col min="9" max="9" width="13.85546875" bestFit="1" customWidth="1"/>
    <col min="10" max="10" width="1.28515625" customWidth="1"/>
    <col min="11" max="11" width="11.140625" bestFit="1" customWidth="1"/>
    <col min="12" max="12" width="1.28515625" customWidth="1"/>
    <col min="13" max="13" width="14.5703125" bestFit="1" customWidth="1"/>
    <col min="14" max="14" width="0.28515625" customWidth="1"/>
    <col min="15" max="15" width="12.7109375" bestFit="1" customWidth="1"/>
    <col min="23" max="23" width="11.5703125" customWidth="1"/>
  </cols>
  <sheetData>
    <row r="1" spans="1:19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9" ht="21.75" customHeight="1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9" ht="21.75" customHeight="1">
      <c r="A3" s="95" t="s">
        <v>110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19" ht="14.45" customHeight="1"/>
    <row r="5" spans="1:19" ht="25.15" customHeight="1">
      <c r="A5" s="96" t="s">
        <v>64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</row>
    <row r="6" spans="1:19" ht="25.15" customHeight="1">
      <c r="A6" s="103" t="s">
        <v>26</v>
      </c>
      <c r="B6" s="34"/>
      <c r="C6" s="103" t="s">
        <v>112</v>
      </c>
      <c r="D6" s="103"/>
      <c r="E6" s="103"/>
      <c r="F6" s="103"/>
      <c r="G6" s="103"/>
      <c r="H6" s="10"/>
      <c r="I6" s="103" t="s">
        <v>113</v>
      </c>
      <c r="J6" s="103"/>
      <c r="K6" s="103"/>
      <c r="L6" s="103"/>
      <c r="M6" s="103"/>
    </row>
    <row r="7" spans="1:19" ht="24.75" customHeight="1">
      <c r="A7" s="103"/>
      <c r="B7" s="8"/>
      <c r="C7" s="4" t="s">
        <v>45</v>
      </c>
      <c r="D7" s="11"/>
      <c r="E7" s="4" t="s">
        <v>44</v>
      </c>
      <c r="F7" s="11"/>
      <c r="G7" s="4" t="s">
        <v>46</v>
      </c>
      <c r="H7" s="10"/>
      <c r="I7" s="4" t="s">
        <v>45</v>
      </c>
      <c r="J7" s="11"/>
      <c r="K7" s="4" t="s">
        <v>44</v>
      </c>
      <c r="L7" s="11"/>
      <c r="M7" s="4" t="s">
        <v>46</v>
      </c>
    </row>
    <row r="8" spans="1:19" ht="24.75" customHeight="1">
      <c r="A8" s="12" t="s">
        <v>54</v>
      </c>
      <c r="B8" s="13"/>
      <c r="C8" s="47">
        <v>61116</v>
      </c>
      <c r="D8" s="10"/>
      <c r="E8" s="47">
        <v>0</v>
      </c>
      <c r="F8" s="10"/>
      <c r="G8" s="47">
        <f t="shared" ref="G8:G14" si="0">C8+E8</f>
        <v>61116</v>
      </c>
      <c r="H8" s="10"/>
      <c r="I8" s="47">
        <v>46630246</v>
      </c>
      <c r="J8" s="10"/>
      <c r="K8" s="47">
        <v>0</v>
      </c>
      <c r="L8" s="10"/>
      <c r="M8" s="47">
        <f t="shared" ref="M8:M14" si="1">I8+K8</f>
        <v>46630246</v>
      </c>
      <c r="P8" s="20"/>
      <c r="S8" s="20"/>
    </row>
    <row r="9" spans="1:19" ht="24.75" customHeight="1">
      <c r="A9" s="13" t="s">
        <v>87</v>
      </c>
      <c r="B9" s="13"/>
      <c r="C9" s="14">
        <v>5638</v>
      </c>
      <c r="D9" s="10"/>
      <c r="E9" s="14">
        <v>0</v>
      </c>
      <c r="F9" s="10"/>
      <c r="G9" s="14">
        <f t="shared" si="0"/>
        <v>5638</v>
      </c>
      <c r="H9" s="10"/>
      <c r="I9" s="14">
        <v>92734</v>
      </c>
      <c r="J9" s="10"/>
      <c r="K9" s="14">
        <v>0</v>
      </c>
      <c r="L9" s="10"/>
      <c r="M9" s="14">
        <f t="shared" si="1"/>
        <v>92734</v>
      </c>
      <c r="P9" s="20"/>
      <c r="S9" s="20"/>
    </row>
    <row r="10" spans="1:19" ht="24.75" customHeight="1">
      <c r="A10" s="13" t="s">
        <v>55</v>
      </c>
      <c r="B10" s="13"/>
      <c r="C10" s="14">
        <v>6402671</v>
      </c>
      <c r="D10" s="10"/>
      <c r="E10" s="14">
        <v>0</v>
      </c>
      <c r="F10" s="10"/>
      <c r="G10" s="14">
        <f t="shared" si="0"/>
        <v>6402671</v>
      </c>
      <c r="H10" s="10"/>
      <c r="I10" s="14">
        <v>8718778</v>
      </c>
      <c r="J10" s="10"/>
      <c r="K10" s="14">
        <v>0</v>
      </c>
      <c r="L10" s="10"/>
      <c r="M10" s="14">
        <f t="shared" si="1"/>
        <v>8718778</v>
      </c>
      <c r="P10" s="20"/>
      <c r="S10" s="20"/>
    </row>
    <row r="11" spans="1:19" ht="24.75" customHeight="1">
      <c r="A11" s="13" t="s">
        <v>56</v>
      </c>
      <c r="B11" s="13"/>
      <c r="C11" s="14">
        <v>31848</v>
      </c>
      <c r="D11" s="10"/>
      <c r="E11" s="14">
        <v>0</v>
      </c>
      <c r="F11" s="10"/>
      <c r="G11" s="14">
        <f t="shared" si="0"/>
        <v>31848</v>
      </c>
      <c r="H11" s="10"/>
      <c r="I11" s="14">
        <v>337043</v>
      </c>
      <c r="J11" s="10"/>
      <c r="K11" s="14">
        <v>0</v>
      </c>
      <c r="L11" s="10"/>
      <c r="M11" s="14">
        <f t="shared" si="1"/>
        <v>337043</v>
      </c>
      <c r="P11" s="20"/>
      <c r="S11" s="20"/>
    </row>
    <row r="12" spans="1:19" ht="24.75" customHeight="1">
      <c r="A12" s="13" t="s">
        <v>54</v>
      </c>
      <c r="B12" s="13"/>
      <c r="C12" s="14">
        <v>0</v>
      </c>
      <c r="D12" s="10"/>
      <c r="E12" s="14">
        <v>0</v>
      </c>
      <c r="F12" s="10"/>
      <c r="G12" s="14">
        <f t="shared" si="0"/>
        <v>0</v>
      </c>
      <c r="H12" s="10"/>
      <c r="I12" s="14">
        <v>1401119118</v>
      </c>
      <c r="J12" s="10"/>
      <c r="K12" s="14">
        <v>0</v>
      </c>
      <c r="L12" s="10"/>
      <c r="M12" s="14">
        <f t="shared" si="1"/>
        <v>1401119118</v>
      </c>
      <c r="P12" s="20"/>
      <c r="S12" s="20"/>
    </row>
    <row r="13" spans="1:19" ht="24.75" customHeight="1">
      <c r="A13" s="13" t="s">
        <v>87</v>
      </c>
      <c r="B13" s="13"/>
      <c r="C13" s="14">
        <v>1087123252</v>
      </c>
      <c r="D13" s="10"/>
      <c r="E13" s="23">
        <v>0</v>
      </c>
      <c r="F13" s="10"/>
      <c r="G13" s="14">
        <f t="shared" si="0"/>
        <v>1087123252</v>
      </c>
      <c r="H13" s="10"/>
      <c r="I13" s="14">
        <v>7978081930</v>
      </c>
      <c r="J13" s="10"/>
      <c r="K13" s="23">
        <v>-7279867</v>
      </c>
      <c r="L13" s="10"/>
      <c r="M13" s="14">
        <f t="shared" si="1"/>
        <v>7970802063</v>
      </c>
      <c r="P13" s="20"/>
      <c r="S13" s="20"/>
    </row>
    <row r="14" spans="1:19" ht="24.75" customHeight="1">
      <c r="A14" s="13" t="s">
        <v>24</v>
      </c>
      <c r="B14" s="13"/>
      <c r="C14" s="14">
        <v>32658</v>
      </c>
      <c r="D14" s="10"/>
      <c r="E14" s="14">
        <v>0</v>
      </c>
      <c r="F14" s="10"/>
      <c r="G14" s="14">
        <f t="shared" si="0"/>
        <v>32658</v>
      </c>
      <c r="H14" s="10"/>
      <c r="I14" s="14">
        <v>303861</v>
      </c>
      <c r="J14" s="10"/>
      <c r="K14" s="14">
        <v>0</v>
      </c>
      <c r="L14" s="10"/>
      <c r="M14" s="14">
        <f t="shared" si="1"/>
        <v>303861</v>
      </c>
      <c r="P14" s="20"/>
      <c r="S14" s="20"/>
    </row>
    <row r="15" spans="1:19" ht="24.75" customHeight="1" thickBot="1">
      <c r="A15" s="8" t="s">
        <v>14</v>
      </c>
      <c r="B15" s="8"/>
      <c r="C15" s="16">
        <f>SUM(C8:C14)</f>
        <v>1093657183</v>
      </c>
      <c r="D15" s="10"/>
      <c r="E15" s="24">
        <f>SUM(E8:E14)</f>
        <v>0</v>
      </c>
      <c r="F15" s="10"/>
      <c r="G15" s="16">
        <f>SUM(G8:G14)</f>
        <v>1093657183</v>
      </c>
      <c r="H15" s="10"/>
      <c r="I15" s="16">
        <f>SUM(I8:I14)</f>
        <v>9435283710</v>
      </c>
      <c r="J15" s="10"/>
      <c r="K15" s="24">
        <f>SUM(K8:K14)</f>
        <v>-7279867</v>
      </c>
      <c r="L15" s="10"/>
      <c r="M15" s="24">
        <f>SUM(M8:N14)</f>
        <v>9428003843</v>
      </c>
      <c r="R15" s="20"/>
    </row>
    <row r="16" spans="1:19" ht="13.5" thickTop="1">
      <c r="R16" s="20"/>
    </row>
    <row r="17" spans="5:18">
      <c r="E17" s="20"/>
      <c r="R17" s="20"/>
    </row>
    <row r="21" spans="5:18">
      <c r="I21" s="20"/>
    </row>
    <row r="22" spans="5:18">
      <c r="I22" s="20"/>
      <c r="M22" s="20"/>
    </row>
    <row r="23" spans="5:18">
      <c r="G23" s="20"/>
      <c r="M23" s="20"/>
    </row>
    <row r="24" spans="5:18">
      <c r="G24" s="20"/>
      <c r="K24" s="20"/>
    </row>
    <row r="25" spans="5:18">
      <c r="K25" s="20"/>
    </row>
  </sheetData>
  <mergeCells count="7">
    <mergeCell ref="A5:M5"/>
    <mergeCell ref="C6:G6"/>
    <mergeCell ref="I6:M6"/>
    <mergeCell ref="A6:A7"/>
    <mergeCell ref="A1:M1"/>
    <mergeCell ref="A2:M2"/>
    <mergeCell ref="A3:M3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39997558519241921"/>
    <pageSetUpPr fitToPage="1"/>
  </sheetPr>
  <dimension ref="A1:V39"/>
  <sheetViews>
    <sheetView rightToLeft="1" view="pageBreakPreview" zoomScaleNormal="100" zoomScaleSheetLayoutView="100" workbookViewId="0">
      <selection activeCell="Q34" sqref="Q34"/>
    </sheetView>
  </sheetViews>
  <sheetFormatPr defaultRowHeight="12.75"/>
  <cols>
    <col min="1" max="1" width="29.28515625" bestFit="1" customWidth="1"/>
    <col min="2" max="2" width="1.28515625" customWidth="1"/>
    <col min="3" max="3" width="13.710937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1.85546875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20" bestFit="1" customWidth="1"/>
    <col min="16" max="16" width="1.28515625" customWidth="1"/>
    <col min="17" max="17" width="23" customWidth="1"/>
    <col min="18" max="18" width="0.28515625" customWidth="1"/>
    <col min="19" max="19" width="24.140625" bestFit="1" customWidth="1"/>
    <col min="20" max="20" width="18.5703125" bestFit="1" customWidth="1"/>
    <col min="21" max="21" width="16.5703125" bestFit="1" customWidth="1"/>
    <col min="22" max="22" width="15.42578125" bestFit="1" customWidth="1"/>
    <col min="27" max="27" width="11.5703125" customWidth="1"/>
  </cols>
  <sheetData>
    <row r="1" spans="1:22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22" ht="21.75" customHeight="1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22" ht="21.75" customHeight="1">
      <c r="A3" s="95" t="s">
        <v>110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1:22" ht="14.45" customHeight="1"/>
    <row r="5" spans="1:22" ht="24.6" customHeight="1">
      <c r="A5" s="96" t="s">
        <v>65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</row>
    <row r="6" spans="1:22" ht="24.6" customHeight="1">
      <c r="A6" s="103" t="s">
        <v>26</v>
      </c>
      <c r="B6" s="34"/>
      <c r="C6" s="103" t="s">
        <v>112</v>
      </c>
      <c r="D6" s="103"/>
      <c r="E6" s="103"/>
      <c r="F6" s="103"/>
      <c r="G6" s="103"/>
      <c r="H6" s="103"/>
      <c r="I6" s="103"/>
      <c r="J6" s="10"/>
      <c r="K6" s="103" t="s">
        <v>113</v>
      </c>
      <c r="L6" s="103"/>
      <c r="M6" s="103"/>
      <c r="N6" s="103"/>
      <c r="O6" s="103"/>
      <c r="P6" s="103"/>
      <c r="Q6" s="103"/>
    </row>
    <row r="7" spans="1:22" ht="40.5" customHeight="1">
      <c r="A7" s="103"/>
      <c r="B7" s="10"/>
      <c r="C7" s="4" t="s">
        <v>6</v>
      </c>
      <c r="D7" s="11"/>
      <c r="E7" s="4" t="s">
        <v>47</v>
      </c>
      <c r="F7" s="11"/>
      <c r="G7" s="4" t="s">
        <v>48</v>
      </c>
      <c r="H7" s="11"/>
      <c r="I7" s="4" t="s">
        <v>49</v>
      </c>
      <c r="J7" s="10"/>
      <c r="K7" s="4" t="s">
        <v>6</v>
      </c>
      <c r="L7" s="11"/>
      <c r="M7" s="4" t="s">
        <v>47</v>
      </c>
      <c r="N7" s="11"/>
      <c r="O7" s="4" t="s">
        <v>48</v>
      </c>
      <c r="P7" s="11"/>
      <c r="Q7" s="4" t="s">
        <v>49</v>
      </c>
    </row>
    <row r="8" spans="1:22" ht="24.75" customHeight="1">
      <c r="A8" s="13" t="s">
        <v>90</v>
      </c>
      <c r="B8" s="10"/>
      <c r="C8" s="47">
        <v>131802812</v>
      </c>
      <c r="D8" s="10"/>
      <c r="E8" s="47">
        <v>136087889660</v>
      </c>
      <c r="F8" s="10"/>
      <c r="G8" s="47">
        <v>149167999370</v>
      </c>
      <c r="H8" s="10"/>
      <c r="I8" s="22">
        <f>E8-G8</f>
        <v>-13080109710</v>
      </c>
      <c r="J8" s="10"/>
      <c r="K8" s="59">
        <v>375302812</v>
      </c>
      <c r="L8" s="59"/>
      <c r="M8" s="59">
        <v>421955866753</v>
      </c>
      <c r="N8" s="59"/>
      <c r="O8" s="59">
        <v>447124833126</v>
      </c>
      <c r="P8" s="10"/>
      <c r="Q8" s="22">
        <f>M8-O8</f>
        <v>-25168966373</v>
      </c>
      <c r="S8" s="20"/>
      <c r="T8" s="20"/>
      <c r="U8" s="20"/>
      <c r="V8" s="20"/>
    </row>
    <row r="9" spans="1:22" ht="24.75" customHeight="1">
      <c r="A9" s="13" t="s">
        <v>75</v>
      </c>
      <c r="B9" s="10"/>
      <c r="C9" s="14">
        <v>3316451</v>
      </c>
      <c r="D9" s="10"/>
      <c r="E9" s="14">
        <v>97523574750</v>
      </c>
      <c r="F9" s="10"/>
      <c r="G9" s="14">
        <v>97874719795</v>
      </c>
      <c r="H9" s="10"/>
      <c r="I9" s="23">
        <f t="shared" ref="I9:I29" si="0">E9-G9</f>
        <v>-351145045</v>
      </c>
      <c r="J9" s="10"/>
      <c r="K9" s="59">
        <v>36465061</v>
      </c>
      <c r="L9" s="59"/>
      <c r="M9" s="59">
        <v>925192064402</v>
      </c>
      <c r="N9" s="59"/>
      <c r="O9" s="59">
        <v>903434801390</v>
      </c>
      <c r="P9" s="10"/>
      <c r="Q9" s="23">
        <f t="shared" ref="Q9:Q29" si="1">M9-O9</f>
        <v>21757263012</v>
      </c>
      <c r="S9" s="20"/>
      <c r="T9" s="20"/>
      <c r="U9" s="20"/>
      <c r="V9" s="20"/>
    </row>
    <row r="10" spans="1:22" ht="24.75" customHeight="1">
      <c r="A10" s="13" t="s">
        <v>108</v>
      </c>
      <c r="B10" s="10"/>
      <c r="C10" s="14">
        <v>13530875</v>
      </c>
      <c r="D10" s="10"/>
      <c r="E10" s="14">
        <v>42535404940</v>
      </c>
      <c r="F10" s="10"/>
      <c r="G10" s="14">
        <v>40868517779</v>
      </c>
      <c r="H10" s="10"/>
      <c r="I10" s="23">
        <f t="shared" si="0"/>
        <v>1666887161</v>
      </c>
      <c r="J10" s="10"/>
      <c r="K10" s="59">
        <v>14227950</v>
      </c>
      <c r="L10" s="59"/>
      <c r="M10" s="59">
        <v>44464797773</v>
      </c>
      <c r="N10" s="59"/>
      <c r="O10" s="59">
        <v>42697874193</v>
      </c>
      <c r="P10" s="10"/>
      <c r="Q10" s="23">
        <f t="shared" si="1"/>
        <v>1766923580</v>
      </c>
      <c r="S10" s="20"/>
      <c r="T10" s="20"/>
      <c r="U10" s="20"/>
      <c r="V10" s="20"/>
    </row>
    <row r="11" spans="1:22" ht="24.75" customHeight="1">
      <c r="A11" s="13" t="s">
        <v>85</v>
      </c>
      <c r="B11" s="10"/>
      <c r="C11" s="14">
        <v>362184292</v>
      </c>
      <c r="D11" s="10"/>
      <c r="E11" s="14">
        <v>370051441880</v>
      </c>
      <c r="F11" s="10"/>
      <c r="G11" s="14">
        <v>637806522372</v>
      </c>
      <c r="H11" s="10"/>
      <c r="I11" s="23">
        <f t="shared" si="0"/>
        <v>-267755080492</v>
      </c>
      <c r="J11" s="10"/>
      <c r="K11" s="59">
        <v>362184292</v>
      </c>
      <c r="L11" s="59"/>
      <c r="M11" s="59">
        <v>370051441880</v>
      </c>
      <c r="N11" s="59"/>
      <c r="O11" s="59">
        <v>637806522372</v>
      </c>
      <c r="P11" s="10"/>
      <c r="Q11" s="23">
        <f t="shared" si="1"/>
        <v>-267755080492</v>
      </c>
      <c r="S11" s="20"/>
      <c r="T11" s="20"/>
      <c r="U11" s="20"/>
      <c r="V11" s="20"/>
    </row>
    <row r="12" spans="1:22" ht="24.75" customHeight="1">
      <c r="A12" s="13" t="s">
        <v>12</v>
      </c>
      <c r="B12" s="10"/>
      <c r="C12" s="14">
        <v>128865</v>
      </c>
      <c r="D12" s="10"/>
      <c r="E12" s="14">
        <v>708362606</v>
      </c>
      <c r="F12" s="10"/>
      <c r="G12" s="14">
        <v>477442542</v>
      </c>
      <c r="H12" s="10"/>
      <c r="I12" s="23">
        <f t="shared" si="0"/>
        <v>230920064</v>
      </c>
      <c r="J12" s="10"/>
      <c r="K12" s="59">
        <v>8083865</v>
      </c>
      <c r="L12" s="59"/>
      <c r="M12" s="59">
        <v>39139882632</v>
      </c>
      <c r="N12" s="59"/>
      <c r="O12" s="59">
        <v>29827243388</v>
      </c>
      <c r="P12" s="10"/>
      <c r="Q12" s="23">
        <f t="shared" si="1"/>
        <v>9312639244</v>
      </c>
      <c r="S12" s="20"/>
      <c r="T12" s="20"/>
      <c r="U12" s="20"/>
      <c r="V12" s="20"/>
    </row>
    <row r="13" spans="1:22" ht="24.75" customHeight="1">
      <c r="A13" s="13" t="s">
        <v>83</v>
      </c>
      <c r="B13" s="10"/>
      <c r="C13" s="14">
        <v>78282192</v>
      </c>
      <c r="D13" s="10"/>
      <c r="E13" s="14">
        <v>1830806035396</v>
      </c>
      <c r="F13" s="10"/>
      <c r="G13" s="14">
        <v>1779304978529</v>
      </c>
      <c r="H13" s="10"/>
      <c r="I13" s="23">
        <f t="shared" si="0"/>
        <v>51501056867</v>
      </c>
      <c r="J13" s="10"/>
      <c r="K13" s="59">
        <v>393240722</v>
      </c>
      <c r="L13" s="59"/>
      <c r="M13" s="59">
        <v>7270906841455</v>
      </c>
      <c r="N13" s="59"/>
      <c r="O13" s="59">
        <v>7055694090546</v>
      </c>
      <c r="P13" s="10"/>
      <c r="Q13" s="23">
        <f t="shared" si="1"/>
        <v>215212750909</v>
      </c>
      <c r="S13" s="20"/>
      <c r="T13" s="20"/>
      <c r="U13" s="20"/>
      <c r="V13" s="20"/>
    </row>
    <row r="14" spans="1:22" ht="24.75" customHeight="1">
      <c r="A14" s="13" t="s">
        <v>91</v>
      </c>
      <c r="B14" s="10"/>
      <c r="C14" s="14">
        <v>15217268</v>
      </c>
      <c r="D14" s="10"/>
      <c r="E14" s="14">
        <v>193927478527</v>
      </c>
      <c r="F14" s="10"/>
      <c r="G14" s="14">
        <v>176502242809</v>
      </c>
      <c r="H14" s="10"/>
      <c r="I14" s="23">
        <f t="shared" si="0"/>
        <v>17425235718</v>
      </c>
      <c r="J14" s="10"/>
      <c r="K14" s="59">
        <v>68443516</v>
      </c>
      <c r="L14" s="59"/>
      <c r="M14" s="59">
        <v>774768483974</v>
      </c>
      <c r="N14" s="59"/>
      <c r="O14" s="59">
        <v>725500272653</v>
      </c>
      <c r="P14" s="10"/>
      <c r="Q14" s="23">
        <f t="shared" si="1"/>
        <v>49268211321</v>
      </c>
      <c r="S14" s="20"/>
      <c r="T14" s="20"/>
      <c r="U14" s="20"/>
      <c r="V14" s="20"/>
    </row>
    <row r="15" spans="1:22" ht="24.75" customHeight="1">
      <c r="A15" s="13" t="s">
        <v>92</v>
      </c>
      <c r="B15" s="10"/>
      <c r="C15" s="14">
        <v>861874</v>
      </c>
      <c r="D15" s="10"/>
      <c r="E15" s="14">
        <v>29903753595</v>
      </c>
      <c r="F15" s="10"/>
      <c r="G15" s="14">
        <v>29849942853</v>
      </c>
      <c r="H15" s="10"/>
      <c r="I15" s="23">
        <f t="shared" si="0"/>
        <v>53810742</v>
      </c>
      <c r="J15" s="10"/>
      <c r="K15" s="59">
        <v>5149028</v>
      </c>
      <c r="L15" s="59"/>
      <c r="M15" s="59">
        <v>166378248174</v>
      </c>
      <c r="N15" s="59"/>
      <c r="O15" s="59">
        <v>165536494360</v>
      </c>
      <c r="P15" s="10"/>
      <c r="Q15" s="23">
        <f t="shared" si="1"/>
        <v>841753814</v>
      </c>
      <c r="S15" s="20"/>
      <c r="T15" s="20"/>
      <c r="U15" s="20"/>
      <c r="V15" s="20"/>
    </row>
    <row r="16" spans="1:22" ht="24.75" customHeight="1">
      <c r="A16" s="13" t="s">
        <v>109</v>
      </c>
      <c r="B16" s="10"/>
      <c r="C16" s="14">
        <v>32471816</v>
      </c>
      <c r="D16" s="10"/>
      <c r="E16" s="14">
        <v>392574423960</v>
      </c>
      <c r="F16" s="10"/>
      <c r="G16" s="14">
        <v>388566690322</v>
      </c>
      <c r="H16" s="10"/>
      <c r="I16" s="23">
        <f t="shared" si="0"/>
        <v>4007733638</v>
      </c>
      <c r="J16" s="10"/>
      <c r="K16" s="59">
        <v>89472259</v>
      </c>
      <c r="L16" s="59"/>
      <c r="M16" s="59">
        <v>1037758976576</v>
      </c>
      <c r="N16" s="59"/>
      <c r="O16" s="59">
        <v>1018038146017</v>
      </c>
      <c r="P16" s="10"/>
      <c r="Q16" s="23">
        <f t="shared" si="1"/>
        <v>19720830559</v>
      </c>
      <c r="S16" s="20"/>
      <c r="T16" s="20"/>
      <c r="U16" s="20"/>
      <c r="V16" s="20"/>
    </row>
    <row r="17" spans="1:22" ht="24.75" customHeight="1">
      <c r="A17" s="13" t="s">
        <v>73</v>
      </c>
      <c r="B17" s="10"/>
      <c r="C17" s="14">
        <v>791620095</v>
      </c>
      <c r="D17" s="10"/>
      <c r="E17" s="14">
        <v>16049158458589</v>
      </c>
      <c r="F17" s="10"/>
      <c r="G17" s="14">
        <v>16035167358748</v>
      </c>
      <c r="H17" s="10"/>
      <c r="I17" s="23">
        <f t="shared" si="0"/>
        <v>13991099841</v>
      </c>
      <c r="J17" s="10"/>
      <c r="K17" s="59">
        <v>7302475083</v>
      </c>
      <c r="L17" s="59"/>
      <c r="M17" s="59">
        <v>134077643803110</v>
      </c>
      <c r="N17" s="59"/>
      <c r="O17" s="59">
        <v>133989300193867</v>
      </c>
      <c r="P17" s="10"/>
      <c r="Q17" s="23">
        <f t="shared" si="1"/>
        <v>88343609243</v>
      </c>
      <c r="S17" s="20"/>
      <c r="T17" s="20"/>
      <c r="U17" s="20"/>
      <c r="V17" s="20"/>
    </row>
    <row r="18" spans="1:22" ht="24.75" customHeight="1">
      <c r="A18" s="13" t="s">
        <v>80</v>
      </c>
      <c r="B18" s="10"/>
      <c r="C18" s="14">
        <v>19022991</v>
      </c>
      <c r="D18" s="10"/>
      <c r="E18" s="14">
        <v>355044205730</v>
      </c>
      <c r="F18" s="10"/>
      <c r="G18" s="14">
        <v>359932060604</v>
      </c>
      <c r="H18" s="10"/>
      <c r="I18" s="23">
        <f t="shared" si="0"/>
        <v>-4887854874</v>
      </c>
      <c r="J18" s="10"/>
      <c r="K18" s="59">
        <v>240378821</v>
      </c>
      <c r="L18" s="59"/>
      <c r="M18" s="59">
        <v>3970582379258</v>
      </c>
      <c r="N18" s="59"/>
      <c r="O18" s="59">
        <v>3880659468461</v>
      </c>
      <c r="P18" s="10"/>
      <c r="Q18" s="23">
        <f t="shared" si="1"/>
        <v>89922910797</v>
      </c>
      <c r="S18" s="20"/>
      <c r="T18" s="20"/>
      <c r="U18" s="20"/>
      <c r="V18" s="20"/>
    </row>
    <row r="19" spans="1:22" ht="24.75" customHeight="1">
      <c r="A19" s="13" t="s">
        <v>88</v>
      </c>
      <c r="B19" s="10"/>
      <c r="C19" s="14">
        <v>0</v>
      </c>
      <c r="D19" s="10"/>
      <c r="E19" s="14">
        <v>0</v>
      </c>
      <c r="F19" s="10"/>
      <c r="G19" s="14">
        <v>0</v>
      </c>
      <c r="H19" s="10"/>
      <c r="I19" s="23">
        <f t="shared" si="0"/>
        <v>0</v>
      </c>
      <c r="J19" s="10"/>
      <c r="K19" s="59">
        <v>24666214</v>
      </c>
      <c r="L19" s="59"/>
      <c r="M19" s="59">
        <v>681152634764</v>
      </c>
      <c r="N19" s="59"/>
      <c r="O19" s="59">
        <v>679781386696</v>
      </c>
      <c r="P19" s="10"/>
      <c r="Q19" s="23">
        <f t="shared" si="1"/>
        <v>1371248068</v>
      </c>
      <c r="S19" s="20"/>
      <c r="T19" s="20"/>
      <c r="U19" s="20"/>
      <c r="V19" s="20"/>
    </row>
    <row r="20" spans="1:22" ht="24.75" customHeight="1">
      <c r="A20" s="13" t="s">
        <v>86</v>
      </c>
      <c r="B20" s="10"/>
      <c r="C20" s="14">
        <v>0</v>
      </c>
      <c r="D20" s="10"/>
      <c r="E20" s="14">
        <v>0</v>
      </c>
      <c r="F20" s="10"/>
      <c r="G20" s="14">
        <v>0</v>
      </c>
      <c r="H20" s="10"/>
      <c r="I20" s="23">
        <f t="shared" si="0"/>
        <v>0</v>
      </c>
      <c r="J20" s="10"/>
      <c r="K20" s="59">
        <v>2476510</v>
      </c>
      <c r="L20" s="59"/>
      <c r="M20" s="59">
        <v>43278840630</v>
      </c>
      <c r="N20" s="59"/>
      <c r="O20" s="59">
        <v>42522492017</v>
      </c>
      <c r="P20" s="10"/>
      <c r="Q20" s="23">
        <f t="shared" si="1"/>
        <v>756348613</v>
      </c>
      <c r="S20" s="20"/>
      <c r="T20" s="20"/>
      <c r="U20" s="20"/>
      <c r="V20" s="20"/>
    </row>
    <row r="21" spans="1:22" ht="24.75" customHeight="1">
      <c r="A21" s="13" t="s">
        <v>104</v>
      </c>
      <c r="B21" s="10"/>
      <c r="C21" s="14">
        <v>0</v>
      </c>
      <c r="D21" s="10"/>
      <c r="E21" s="14">
        <v>0</v>
      </c>
      <c r="F21" s="10"/>
      <c r="G21" s="14">
        <v>0</v>
      </c>
      <c r="H21" s="10"/>
      <c r="I21" s="23">
        <f t="shared" si="0"/>
        <v>0</v>
      </c>
      <c r="J21" s="10"/>
      <c r="K21" s="59">
        <v>730992</v>
      </c>
      <c r="L21" s="59"/>
      <c r="M21" s="59">
        <v>30917103616</v>
      </c>
      <c r="N21" s="59"/>
      <c r="O21" s="59">
        <v>28999951246</v>
      </c>
      <c r="P21" s="10"/>
      <c r="Q21" s="23">
        <f t="shared" si="1"/>
        <v>1917152370</v>
      </c>
      <c r="S21" s="20"/>
      <c r="T21" s="20"/>
      <c r="U21" s="20"/>
      <c r="V21" s="20"/>
    </row>
    <row r="22" spans="1:22" ht="24.75" customHeight="1">
      <c r="A22" s="13" t="s">
        <v>13</v>
      </c>
      <c r="B22" s="10"/>
      <c r="C22" s="14">
        <v>0</v>
      </c>
      <c r="D22" s="10"/>
      <c r="E22" s="14">
        <v>0</v>
      </c>
      <c r="F22" s="10"/>
      <c r="G22" s="14">
        <v>0</v>
      </c>
      <c r="H22" s="10"/>
      <c r="I22" s="23">
        <f t="shared" si="0"/>
        <v>0</v>
      </c>
      <c r="J22" s="10"/>
      <c r="K22" s="59">
        <v>14594702</v>
      </c>
      <c r="L22" s="59"/>
      <c r="M22" s="59">
        <v>42894357454</v>
      </c>
      <c r="N22" s="59"/>
      <c r="O22" s="59">
        <v>41595248367</v>
      </c>
      <c r="P22" s="10"/>
      <c r="Q22" s="23">
        <f t="shared" si="1"/>
        <v>1299109087</v>
      </c>
      <c r="S22" s="20"/>
      <c r="T22" s="20"/>
      <c r="U22" s="20"/>
      <c r="V22" s="20"/>
    </row>
    <row r="23" spans="1:22" ht="24.75" customHeight="1">
      <c r="A23" s="13" t="s">
        <v>116</v>
      </c>
      <c r="B23" s="10"/>
      <c r="C23" s="14">
        <v>0</v>
      </c>
      <c r="D23" s="10"/>
      <c r="E23" s="14">
        <v>0</v>
      </c>
      <c r="F23" s="10"/>
      <c r="G23" s="14">
        <v>0</v>
      </c>
      <c r="H23" s="10"/>
      <c r="I23" s="23">
        <f t="shared" si="0"/>
        <v>0</v>
      </c>
      <c r="J23" s="10"/>
      <c r="K23" s="59">
        <v>339720</v>
      </c>
      <c r="L23" s="59"/>
      <c r="M23" s="59">
        <v>10798293274</v>
      </c>
      <c r="N23" s="59"/>
      <c r="O23" s="59">
        <v>10600699091</v>
      </c>
      <c r="P23" s="10"/>
      <c r="Q23" s="23">
        <f t="shared" si="1"/>
        <v>197594183</v>
      </c>
      <c r="S23" s="20"/>
      <c r="T23" s="20"/>
      <c r="U23" s="20"/>
      <c r="V23" s="20"/>
    </row>
    <row r="24" spans="1:22" ht="24.75" customHeight="1">
      <c r="A24" s="13" t="s">
        <v>74</v>
      </c>
      <c r="B24" s="10"/>
      <c r="C24" s="14">
        <v>0</v>
      </c>
      <c r="D24" s="10"/>
      <c r="E24" s="14">
        <v>0</v>
      </c>
      <c r="F24" s="10"/>
      <c r="G24" s="14">
        <v>0</v>
      </c>
      <c r="H24" s="10"/>
      <c r="I24" s="23">
        <f t="shared" si="0"/>
        <v>0</v>
      </c>
      <c r="J24" s="10"/>
      <c r="K24" s="59">
        <v>433871</v>
      </c>
      <c r="L24" s="59"/>
      <c r="M24" s="59">
        <v>6301079135</v>
      </c>
      <c r="N24" s="59"/>
      <c r="O24" s="59">
        <v>6259126862</v>
      </c>
      <c r="P24" s="10"/>
      <c r="Q24" s="23">
        <f t="shared" si="1"/>
        <v>41952273</v>
      </c>
      <c r="S24" s="20"/>
      <c r="T24" s="20"/>
      <c r="U24" s="20"/>
      <c r="V24" s="20"/>
    </row>
    <row r="25" spans="1:22" ht="24.6" customHeight="1">
      <c r="A25" s="13" t="s">
        <v>82</v>
      </c>
      <c r="B25" s="10"/>
      <c r="C25" s="14">
        <v>0</v>
      </c>
      <c r="D25" s="10"/>
      <c r="E25" s="14">
        <v>0</v>
      </c>
      <c r="F25" s="10"/>
      <c r="G25" s="14">
        <v>0</v>
      </c>
      <c r="H25" s="10"/>
      <c r="I25" s="23">
        <f t="shared" si="0"/>
        <v>0</v>
      </c>
      <c r="J25" s="10"/>
      <c r="K25" s="59">
        <v>9000000</v>
      </c>
      <c r="L25" s="59"/>
      <c r="M25" s="59">
        <v>149380985826</v>
      </c>
      <c r="N25" s="59"/>
      <c r="O25" s="59">
        <v>149265982116</v>
      </c>
      <c r="P25" s="10"/>
      <c r="Q25" s="23">
        <f t="shared" si="1"/>
        <v>115003710</v>
      </c>
      <c r="S25" s="20"/>
      <c r="T25" s="20"/>
      <c r="U25" s="20"/>
      <c r="V25" s="20"/>
    </row>
    <row r="26" spans="1:22" ht="24.75" customHeight="1">
      <c r="A26" s="13" t="s">
        <v>78</v>
      </c>
      <c r="B26" s="10"/>
      <c r="C26" s="14">
        <v>0</v>
      </c>
      <c r="D26" s="10"/>
      <c r="E26" s="14">
        <v>0</v>
      </c>
      <c r="F26" s="10"/>
      <c r="G26" s="14">
        <v>0</v>
      </c>
      <c r="H26" s="10"/>
      <c r="I26" s="23">
        <f t="shared" si="0"/>
        <v>0</v>
      </c>
      <c r="J26" s="10"/>
      <c r="K26" s="59">
        <v>152400</v>
      </c>
      <c r="L26" s="59"/>
      <c r="M26" s="59">
        <v>2778188195</v>
      </c>
      <c r="N26" s="59"/>
      <c r="O26" s="59">
        <v>2755484849</v>
      </c>
      <c r="P26" s="10"/>
      <c r="Q26" s="23">
        <f t="shared" si="1"/>
        <v>22703346</v>
      </c>
      <c r="S26" s="20"/>
      <c r="T26" s="20"/>
      <c r="U26" s="20"/>
      <c r="V26" s="20"/>
    </row>
    <row r="27" spans="1:22" ht="24.75" customHeight="1">
      <c r="A27" s="13" t="s">
        <v>94</v>
      </c>
      <c r="B27" s="10"/>
      <c r="C27" s="14">
        <v>0</v>
      </c>
      <c r="D27" s="10"/>
      <c r="E27" s="14">
        <v>0</v>
      </c>
      <c r="F27" s="10"/>
      <c r="G27" s="14">
        <v>0</v>
      </c>
      <c r="H27" s="10"/>
      <c r="I27" s="23">
        <f t="shared" si="0"/>
        <v>0</v>
      </c>
      <c r="J27" s="10"/>
      <c r="K27" s="59">
        <v>1235763</v>
      </c>
      <c r="L27" s="59"/>
      <c r="M27" s="59">
        <v>18972611368</v>
      </c>
      <c r="N27" s="59"/>
      <c r="O27" s="59">
        <v>18670610835</v>
      </c>
      <c r="P27" s="10"/>
      <c r="Q27" s="23">
        <f t="shared" si="1"/>
        <v>302000533</v>
      </c>
      <c r="S27" s="20"/>
      <c r="T27" s="20"/>
      <c r="U27" s="20"/>
      <c r="V27" s="20"/>
    </row>
    <row r="28" spans="1:22" ht="24.75" customHeight="1">
      <c r="A28" s="13" t="s">
        <v>76</v>
      </c>
      <c r="B28" s="10"/>
      <c r="C28" s="14">
        <v>0</v>
      </c>
      <c r="D28" s="10"/>
      <c r="E28" s="14">
        <v>0</v>
      </c>
      <c r="F28" s="10"/>
      <c r="G28" s="14">
        <v>0</v>
      </c>
      <c r="H28" s="10"/>
      <c r="I28" s="23">
        <f t="shared" si="0"/>
        <v>0</v>
      </c>
      <c r="J28" s="10"/>
      <c r="K28" s="59">
        <v>375300324</v>
      </c>
      <c r="L28" s="59"/>
      <c r="M28" s="59">
        <v>5449736595999</v>
      </c>
      <c r="N28" s="59"/>
      <c r="O28" s="59">
        <v>5437783519949</v>
      </c>
      <c r="P28" s="10"/>
      <c r="Q28" s="23">
        <f t="shared" si="1"/>
        <v>11953076050</v>
      </c>
      <c r="S28" s="20"/>
      <c r="T28" s="20"/>
      <c r="U28" s="20"/>
      <c r="V28" s="20"/>
    </row>
    <row r="29" spans="1:22" ht="24.75" customHeight="1">
      <c r="A29" s="13" t="s">
        <v>77</v>
      </c>
      <c r="B29" s="10"/>
      <c r="C29" s="15">
        <v>0</v>
      </c>
      <c r="D29" s="10"/>
      <c r="E29" s="15">
        <v>0</v>
      </c>
      <c r="F29" s="10"/>
      <c r="G29" s="15">
        <v>0</v>
      </c>
      <c r="H29" s="10"/>
      <c r="I29" s="23">
        <f t="shared" si="0"/>
        <v>0</v>
      </c>
      <c r="J29" s="10"/>
      <c r="K29" s="59">
        <v>1856063</v>
      </c>
      <c r="L29" s="59"/>
      <c r="M29" s="59">
        <v>59729151803</v>
      </c>
      <c r="N29" s="59"/>
      <c r="O29" s="59">
        <v>57958158103</v>
      </c>
      <c r="P29" s="10"/>
      <c r="Q29" s="71">
        <f t="shared" si="1"/>
        <v>1770993700</v>
      </c>
      <c r="S29" s="20"/>
      <c r="T29" s="20"/>
      <c r="U29" s="20"/>
      <c r="V29" s="20"/>
    </row>
    <row r="30" spans="1:22" ht="24.75" customHeight="1" thickBot="1">
      <c r="A30" s="8" t="s">
        <v>14</v>
      </c>
      <c r="B30" s="10"/>
      <c r="C30" s="16">
        <f>SUM(C8:C29)</f>
        <v>1448439531</v>
      </c>
      <c r="D30" s="10"/>
      <c r="E30" s="16">
        <f>SUM(E8:E29)</f>
        <v>19498321029633</v>
      </c>
      <c r="F30" s="10"/>
      <c r="G30" s="16">
        <f>SUM(G8:G29)</f>
        <v>19695518475723</v>
      </c>
      <c r="H30" s="10"/>
      <c r="I30" s="24">
        <f>SUM(I8:I29)</f>
        <v>-197197446090</v>
      </c>
      <c r="J30" s="10"/>
      <c r="K30" s="16">
        <f>SUM(K8:K29)</f>
        <v>9326209968</v>
      </c>
      <c r="L30" s="10"/>
      <c r="M30" s="16">
        <f>SUM(M8:M29)</f>
        <v>155594782628051</v>
      </c>
      <c r="N30" s="10"/>
      <c r="O30" s="16">
        <f>SUM(O8:O29)</f>
        <v>155371812600504</v>
      </c>
      <c r="P30" s="10"/>
      <c r="Q30" s="24">
        <f>SUM(Q8:R29)</f>
        <v>222970027547</v>
      </c>
      <c r="S30" s="20"/>
      <c r="T30" s="20"/>
      <c r="U30" s="20"/>
      <c r="V30" s="20"/>
    </row>
    <row r="31" spans="1:22" ht="13.5" thickTop="1"/>
    <row r="32" spans="1:22">
      <c r="O32" s="20"/>
      <c r="T32" s="20"/>
    </row>
    <row r="33" spans="7:20">
      <c r="G33" s="20"/>
      <c r="M33" s="20"/>
      <c r="O33" s="20"/>
      <c r="Q33" s="20"/>
      <c r="T33" s="20"/>
    </row>
    <row r="34" spans="7:20">
      <c r="G34" s="20"/>
      <c r="I34" s="21"/>
      <c r="K34" s="20"/>
      <c r="M34" s="20"/>
      <c r="O34" s="20"/>
      <c r="Q34" s="20"/>
    </row>
    <row r="35" spans="7:20">
      <c r="G35" s="20"/>
      <c r="I35" s="21"/>
      <c r="K35" s="20"/>
      <c r="M35" s="20"/>
      <c r="O35" s="20"/>
      <c r="Q35" s="20"/>
    </row>
    <row r="36" spans="7:20">
      <c r="I36" s="20"/>
      <c r="K36" s="20"/>
      <c r="M36" s="20"/>
    </row>
    <row r="37" spans="7:20">
      <c r="M37" s="20"/>
    </row>
    <row r="38" spans="7:20">
      <c r="M38" s="20"/>
    </row>
    <row r="39" spans="7:20">
      <c r="M39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39997558519241921"/>
    <pageSetUpPr fitToPage="1"/>
  </sheetPr>
  <dimension ref="A1:BI28"/>
  <sheetViews>
    <sheetView rightToLeft="1" view="pageBreakPreview" zoomScaleNormal="90" zoomScaleSheetLayoutView="100" workbookViewId="0">
      <selection activeCell="Q23" sqref="Q23"/>
    </sheetView>
  </sheetViews>
  <sheetFormatPr defaultRowHeight="12.75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9.42578125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1.140625" customWidth="1"/>
    <col min="18" max="18" width="0.5703125" customWidth="1"/>
    <col min="19" max="19" width="18.28515625" bestFit="1" customWidth="1"/>
    <col min="20" max="20" width="12.85546875" bestFit="1" customWidth="1"/>
    <col min="21" max="21" width="18.28515625" bestFit="1" customWidth="1"/>
    <col min="22" max="22" width="14.7109375" bestFit="1" customWidth="1"/>
    <col min="27" max="27" width="11.5703125" customWidth="1"/>
  </cols>
  <sheetData>
    <row r="1" spans="1:24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24" ht="21.75" customHeight="1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24" ht="21.75" customHeight="1">
      <c r="A3" s="95" t="s">
        <v>110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1:24" ht="14.45" customHeight="1"/>
    <row r="5" spans="1:24" ht="24">
      <c r="A5" s="96" t="s">
        <v>66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</row>
    <row r="6" spans="1:24" ht="24">
      <c r="A6" s="103" t="s">
        <v>26</v>
      </c>
      <c r="B6" s="34"/>
      <c r="C6" s="103" t="s">
        <v>112</v>
      </c>
      <c r="D6" s="103"/>
      <c r="E6" s="103"/>
      <c r="F6" s="103"/>
      <c r="G6" s="103"/>
      <c r="H6" s="103"/>
      <c r="I6" s="103"/>
      <c r="J6" s="10"/>
      <c r="K6" s="103" t="s">
        <v>113</v>
      </c>
      <c r="L6" s="103"/>
      <c r="M6" s="103"/>
      <c r="N6" s="103"/>
      <c r="O6" s="103"/>
      <c r="P6" s="103"/>
      <c r="Q6" s="103"/>
    </row>
    <row r="7" spans="1:24" ht="42.75" customHeight="1">
      <c r="A7" s="103"/>
      <c r="B7" s="10"/>
      <c r="C7" s="4" t="s">
        <v>6</v>
      </c>
      <c r="D7" s="11"/>
      <c r="E7" s="4" t="s">
        <v>8</v>
      </c>
      <c r="F7" s="11"/>
      <c r="G7" s="4" t="s">
        <v>48</v>
      </c>
      <c r="H7" s="11"/>
      <c r="I7" s="4" t="s">
        <v>50</v>
      </c>
      <c r="J7" s="10"/>
      <c r="K7" s="4" t="s">
        <v>6</v>
      </c>
      <c r="L7" s="11"/>
      <c r="M7" s="4" t="s">
        <v>8</v>
      </c>
      <c r="N7" s="11"/>
      <c r="O7" s="4" t="s">
        <v>48</v>
      </c>
      <c r="P7" s="11"/>
      <c r="Q7" s="4" t="s">
        <v>50</v>
      </c>
      <c r="S7" s="20"/>
      <c r="T7" s="20"/>
    </row>
    <row r="8" spans="1:24" ht="24.75" customHeight="1">
      <c r="A8" s="12" t="s">
        <v>75</v>
      </c>
      <c r="B8" s="10"/>
      <c r="C8" s="47">
        <v>1803059</v>
      </c>
      <c r="D8" s="10"/>
      <c r="E8" s="47">
        <v>51003097478</v>
      </c>
      <c r="F8" s="10"/>
      <c r="G8" s="47">
        <v>53925668751</v>
      </c>
      <c r="H8" s="10"/>
      <c r="I8" s="23">
        <f>E8-G8</f>
        <v>-2922571273</v>
      </c>
      <c r="J8" s="10"/>
      <c r="K8" s="47">
        <v>1803059</v>
      </c>
      <c r="L8" s="10"/>
      <c r="M8" s="47">
        <v>51003097478</v>
      </c>
      <c r="N8" s="10"/>
      <c r="O8" s="47">
        <v>52292939044</v>
      </c>
      <c r="P8" s="10"/>
      <c r="Q8" s="22">
        <f>M8-O8</f>
        <v>-1289841566</v>
      </c>
      <c r="S8" s="23"/>
      <c r="T8" s="23"/>
      <c r="U8" s="23"/>
      <c r="V8" s="21"/>
      <c r="W8" s="20"/>
      <c r="X8" s="20"/>
    </row>
    <row r="9" spans="1:24" ht="24.75" customHeight="1">
      <c r="A9" s="13" t="s">
        <v>92</v>
      </c>
      <c r="B9" s="10"/>
      <c r="C9" s="14">
        <v>81220</v>
      </c>
      <c r="D9" s="10"/>
      <c r="E9" s="14">
        <v>2850339090</v>
      </c>
      <c r="F9" s="10"/>
      <c r="G9" s="14">
        <v>2768418329</v>
      </c>
      <c r="H9" s="10"/>
      <c r="I9" s="23">
        <f t="shared" ref="I9:I19" si="0">E9-G9</f>
        <v>81920761</v>
      </c>
      <c r="J9" s="10"/>
      <c r="K9" s="14">
        <v>81220</v>
      </c>
      <c r="L9" s="10"/>
      <c r="M9" s="14">
        <v>2850339090</v>
      </c>
      <c r="N9" s="10"/>
      <c r="O9" s="14">
        <v>2759979545</v>
      </c>
      <c r="P9" s="10"/>
      <c r="Q9" s="23">
        <f t="shared" ref="Q9:Q19" si="1">M9-O9</f>
        <v>90359545</v>
      </c>
      <c r="S9" s="23"/>
      <c r="T9" s="23"/>
      <c r="U9" s="23"/>
      <c r="V9" s="21"/>
      <c r="W9" s="20"/>
      <c r="X9" s="20"/>
    </row>
    <row r="10" spans="1:24" ht="24.75" customHeight="1">
      <c r="A10" s="13" t="s">
        <v>93</v>
      </c>
      <c r="B10" s="10"/>
      <c r="C10" s="14">
        <v>1622984</v>
      </c>
      <c r="D10" s="10"/>
      <c r="E10" s="14">
        <v>28305760249</v>
      </c>
      <c r="F10" s="10"/>
      <c r="G10" s="14">
        <v>27505924184</v>
      </c>
      <c r="H10" s="10"/>
      <c r="I10" s="23">
        <f t="shared" si="0"/>
        <v>799836065</v>
      </c>
      <c r="J10" s="10"/>
      <c r="K10" s="14">
        <v>1622984</v>
      </c>
      <c r="L10" s="10"/>
      <c r="M10" s="14">
        <v>28305760249</v>
      </c>
      <c r="N10" s="10"/>
      <c r="O10" s="14">
        <v>24758062139</v>
      </c>
      <c r="P10" s="10"/>
      <c r="Q10" s="23">
        <f t="shared" si="1"/>
        <v>3547698110</v>
      </c>
      <c r="S10" s="23"/>
      <c r="T10" s="23"/>
      <c r="U10" s="23"/>
      <c r="V10" s="21"/>
      <c r="W10" s="20"/>
      <c r="X10" s="20"/>
    </row>
    <row r="11" spans="1:24" ht="24.75" customHeight="1">
      <c r="A11" s="13" t="s">
        <v>80</v>
      </c>
      <c r="B11" s="10"/>
      <c r="C11" s="14">
        <v>12918179</v>
      </c>
      <c r="D11" s="10"/>
      <c r="E11" s="14">
        <v>244764357703</v>
      </c>
      <c r="F11" s="10"/>
      <c r="G11" s="14">
        <v>250572131254</v>
      </c>
      <c r="H11" s="10"/>
      <c r="I11" s="23">
        <f t="shared" si="0"/>
        <v>-5807773551</v>
      </c>
      <c r="J11" s="10"/>
      <c r="K11" s="14">
        <v>12918179</v>
      </c>
      <c r="L11" s="10"/>
      <c r="M11" s="14">
        <v>244764357703</v>
      </c>
      <c r="N11" s="10"/>
      <c r="O11" s="14">
        <v>244527818370</v>
      </c>
      <c r="P11" s="10"/>
      <c r="Q11" s="23">
        <f t="shared" si="1"/>
        <v>236539333</v>
      </c>
      <c r="S11" s="23"/>
      <c r="T11" s="23"/>
      <c r="U11" s="23"/>
      <c r="V11" s="21"/>
      <c r="W11" s="20"/>
      <c r="X11" s="20"/>
    </row>
    <row r="12" spans="1:24" ht="24.75" customHeight="1">
      <c r="A12" s="13" t="s">
        <v>79</v>
      </c>
      <c r="B12" s="10"/>
      <c r="C12" s="14">
        <v>16226545</v>
      </c>
      <c r="D12" s="10"/>
      <c r="E12" s="14">
        <v>399135359144</v>
      </c>
      <c r="F12" s="10"/>
      <c r="G12" s="14">
        <v>380498620583</v>
      </c>
      <c r="H12" s="10"/>
      <c r="I12" s="23">
        <f t="shared" si="0"/>
        <v>18636738561</v>
      </c>
      <c r="J12" s="10"/>
      <c r="K12" s="14">
        <v>16226545</v>
      </c>
      <c r="L12" s="10"/>
      <c r="M12" s="14">
        <v>399135359144</v>
      </c>
      <c r="N12" s="10"/>
      <c r="O12" s="14">
        <v>383932467310</v>
      </c>
      <c r="P12" s="10"/>
      <c r="Q12" s="23">
        <f t="shared" si="1"/>
        <v>15202891834</v>
      </c>
      <c r="S12" s="23"/>
      <c r="T12" s="23"/>
      <c r="U12" s="23"/>
      <c r="V12" s="21"/>
      <c r="W12" s="20"/>
      <c r="X12" s="20"/>
    </row>
    <row r="13" spans="1:24" ht="24.75" customHeight="1">
      <c r="A13" s="13" t="s">
        <v>12</v>
      </c>
      <c r="B13" s="10"/>
      <c r="C13" s="14">
        <v>135442957</v>
      </c>
      <c r="D13" s="10"/>
      <c r="E13" s="14">
        <v>729482709701</v>
      </c>
      <c r="F13" s="10"/>
      <c r="G13" s="14">
        <v>733218318886</v>
      </c>
      <c r="H13" s="10"/>
      <c r="I13" s="23">
        <f t="shared" si="0"/>
        <v>-3735609185</v>
      </c>
      <c r="J13" s="10"/>
      <c r="K13" s="14">
        <v>135442957</v>
      </c>
      <c r="L13" s="10"/>
      <c r="M13" s="14">
        <v>729482709701</v>
      </c>
      <c r="N13" s="10"/>
      <c r="O13" s="14">
        <v>502794511297</v>
      </c>
      <c r="P13" s="10"/>
      <c r="Q13" s="23">
        <f t="shared" si="1"/>
        <v>226688198404</v>
      </c>
      <c r="S13" s="23"/>
      <c r="T13" s="23"/>
      <c r="U13" s="23"/>
      <c r="V13" s="21"/>
      <c r="W13" s="20"/>
      <c r="X13" s="20"/>
    </row>
    <row r="14" spans="1:24" ht="24.75" customHeight="1">
      <c r="A14" s="13" t="s">
        <v>107</v>
      </c>
      <c r="B14" s="10"/>
      <c r="C14" s="14">
        <v>16872531</v>
      </c>
      <c r="D14" s="10"/>
      <c r="E14" s="14">
        <v>198818769236</v>
      </c>
      <c r="F14" s="10"/>
      <c r="G14" s="14">
        <v>198642668269</v>
      </c>
      <c r="H14" s="10"/>
      <c r="I14" s="23">
        <f t="shared" si="0"/>
        <v>176100967</v>
      </c>
      <c r="J14" s="10"/>
      <c r="K14" s="14">
        <v>16872531</v>
      </c>
      <c r="L14" s="10"/>
      <c r="M14" s="14">
        <v>198818769236</v>
      </c>
      <c r="N14" s="10"/>
      <c r="O14" s="14">
        <v>200359966534</v>
      </c>
      <c r="P14" s="10"/>
      <c r="Q14" s="23">
        <f t="shared" si="1"/>
        <v>-1541197298</v>
      </c>
      <c r="S14" s="23"/>
      <c r="T14" s="23"/>
      <c r="U14" s="23"/>
      <c r="V14" s="21"/>
      <c r="W14" s="20"/>
      <c r="X14" s="20"/>
    </row>
    <row r="15" spans="1:24" ht="24.75" customHeight="1">
      <c r="A15" s="13" t="s">
        <v>106</v>
      </c>
      <c r="B15" s="10"/>
      <c r="C15" s="14">
        <v>114826759</v>
      </c>
      <c r="D15" s="10"/>
      <c r="E15" s="14">
        <v>363724185402</v>
      </c>
      <c r="F15" s="10"/>
      <c r="G15" s="14">
        <v>361706950656</v>
      </c>
      <c r="H15" s="10"/>
      <c r="I15" s="23">
        <f t="shared" si="0"/>
        <v>2017234746</v>
      </c>
      <c r="J15" s="10"/>
      <c r="K15" s="14">
        <v>114826759</v>
      </c>
      <c r="L15" s="10"/>
      <c r="M15" s="14">
        <v>363724185402</v>
      </c>
      <c r="N15" s="10"/>
      <c r="O15" s="14">
        <v>361747255396</v>
      </c>
      <c r="P15" s="10"/>
      <c r="Q15" s="23">
        <f t="shared" si="1"/>
        <v>1976930006</v>
      </c>
      <c r="S15" s="23"/>
      <c r="T15" s="23"/>
      <c r="U15" s="23"/>
      <c r="V15" s="21"/>
      <c r="W15" s="20"/>
      <c r="X15" s="20"/>
    </row>
    <row r="16" spans="1:24" ht="24.75" customHeight="1">
      <c r="A16" s="13" t="s">
        <v>13</v>
      </c>
      <c r="B16" s="10"/>
      <c r="C16" s="14">
        <v>237062628</v>
      </c>
      <c r="D16" s="10"/>
      <c r="E16" s="14">
        <v>561648313615</v>
      </c>
      <c r="F16" s="10"/>
      <c r="G16" s="14">
        <v>687669782549</v>
      </c>
      <c r="H16" s="10"/>
      <c r="I16" s="23">
        <f t="shared" si="0"/>
        <v>-126021468934</v>
      </c>
      <c r="J16" s="10"/>
      <c r="K16" s="14">
        <v>237062628</v>
      </c>
      <c r="L16" s="10"/>
      <c r="M16" s="14">
        <v>561648313615</v>
      </c>
      <c r="N16" s="10"/>
      <c r="O16" s="14">
        <v>603051510815</v>
      </c>
      <c r="P16" s="10"/>
      <c r="Q16" s="23">
        <f t="shared" si="1"/>
        <v>-41403197200</v>
      </c>
      <c r="S16" s="23"/>
      <c r="T16" s="23"/>
      <c r="U16" s="23"/>
      <c r="V16" s="21"/>
      <c r="W16" s="20"/>
      <c r="X16" s="20"/>
    </row>
    <row r="17" spans="1:61" s="28" customFormat="1" ht="24.75" customHeight="1">
      <c r="A17" s="13" t="s">
        <v>73</v>
      </c>
      <c r="B17" s="10"/>
      <c r="C17" s="14">
        <v>31086222</v>
      </c>
      <c r="D17" s="10"/>
      <c r="E17" s="14">
        <v>638712581129</v>
      </c>
      <c r="F17" s="10"/>
      <c r="G17" s="14">
        <v>638572497688</v>
      </c>
      <c r="H17" s="10"/>
      <c r="I17" s="23">
        <f t="shared" si="0"/>
        <v>140083441</v>
      </c>
      <c r="J17" s="10"/>
      <c r="K17" s="14">
        <v>31086222</v>
      </c>
      <c r="L17" s="10"/>
      <c r="M17" s="14">
        <v>638712581129</v>
      </c>
      <c r="N17" s="10"/>
      <c r="O17" s="14">
        <v>637614808864</v>
      </c>
      <c r="P17" s="10"/>
      <c r="Q17" s="23">
        <f t="shared" si="1"/>
        <v>1097772265</v>
      </c>
      <c r="R17"/>
      <c r="S17" s="23"/>
      <c r="T17" s="23"/>
      <c r="U17" s="23"/>
      <c r="V17" s="21"/>
      <c r="W17" s="20"/>
      <c r="X17" s="20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 ht="24.75" customHeight="1">
      <c r="A18" s="13" t="s">
        <v>90</v>
      </c>
      <c r="B18" s="10"/>
      <c r="C18" s="14">
        <v>168979953</v>
      </c>
      <c r="D18" s="10"/>
      <c r="E18" s="14">
        <v>163110576276</v>
      </c>
      <c r="F18" s="10"/>
      <c r="G18" s="14">
        <v>176276610665</v>
      </c>
      <c r="H18" s="10"/>
      <c r="I18" s="23">
        <f t="shared" si="0"/>
        <v>-13166034389</v>
      </c>
      <c r="J18" s="10"/>
      <c r="K18" s="14">
        <v>168979953</v>
      </c>
      <c r="L18" s="10"/>
      <c r="M18" s="14">
        <v>163110576276</v>
      </c>
      <c r="N18" s="10"/>
      <c r="O18" s="14">
        <v>187934903546</v>
      </c>
      <c r="P18" s="10"/>
      <c r="Q18" s="23">
        <f t="shared" si="1"/>
        <v>-24824327270</v>
      </c>
      <c r="S18" s="23"/>
      <c r="T18" s="23"/>
      <c r="U18" s="23"/>
      <c r="V18" s="21"/>
      <c r="W18" s="20"/>
      <c r="X18" s="20"/>
    </row>
    <row r="19" spans="1:61" ht="24.75" customHeight="1">
      <c r="A19" s="13" t="s">
        <v>91</v>
      </c>
      <c r="B19" s="10"/>
      <c r="C19" s="14">
        <v>13598326</v>
      </c>
      <c r="D19" s="10"/>
      <c r="E19" s="14">
        <v>164722305662</v>
      </c>
      <c r="F19" s="10"/>
      <c r="G19" s="14">
        <v>158417152691</v>
      </c>
      <c r="H19" s="10"/>
      <c r="I19" s="23">
        <f t="shared" si="0"/>
        <v>6305152971</v>
      </c>
      <c r="J19" s="10"/>
      <c r="K19" s="14">
        <v>13598326</v>
      </c>
      <c r="L19" s="10"/>
      <c r="M19" s="14">
        <v>164722305662</v>
      </c>
      <c r="N19" s="10"/>
      <c r="O19" s="14">
        <v>159231686903</v>
      </c>
      <c r="P19" s="10"/>
      <c r="Q19" s="23">
        <f t="shared" si="1"/>
        <v>5490618759</v>
      </c>
      <c r="S19" s="23"/>
      <c r="T19" s="23"/>
      <c r="U19" s="23"/>
      <c r="V19" s="21"/>
      <c r="W19" s="20"/>
      <c r="X19" s="20"/>
    </row>
    <row r="20" spans="1:61" ht="24.75" customHeight="1" thickBot="1">
      <c r="A20" s="8" t="s">
        <v>14</v>
      </c>
      <c r="B20" s="10"/>
      <c r="C20" s="16">
        <f>SUM(C8:C19)</f>
        <v>750521363</v>
      </c>
      <c r="D20" s="10"/>
      <c r="E20" s="16">
        <f>SUM(E8:E19)</f>
        <v>3546278354685</v>
      </c>
      <c r="F20" s="10"/>
      <c r="G20" s="16">
        <f>SUM(G8:G19)</f>
        <v>3669774744505</v>
      </c>
      <c r="H20" s="10"/>
      <c r="I20" s="24">
        <f>SUM(I8:I19)</f>
        <v>-123496389820</v>
      </c>
      <c r="J20" s="10"/>
      <c r="K20" s="16">
        <f>SUM(K8:K19)</f>
        <v>750521363</v>
      </c>
      <c r="L20" s="10"/>
      <c r="M20" s="16">
        <f>SUM(M8:M19)</f>
        <v>3546278354685</v>
      </c>
      <c r="N20" s="10"/>
      <c r="O20" s="16">
        <f>SUM(O8:O19)</f>
        <v>3361005909763</v>
      </c>
      <c r="P20" s="10"/>
      <c r="Q20" s="24">
        <f>SUM(Q8:Q19)</f>
        <v>185272444922</v>
      </c>
      <c r="S20" s="23"/>
      <c r="T20" s="20"/>
      <c r="U20" s="23"/>
      <c r="V20" s="21"/>
      <c r="W20" s="20"/>
      <c r="X20" s="20"/>
    </row>
    <row r="21" spans="1:61" ht="13.5" thickTop="1">
      <c r="S21" s="20"/>
    </row>
    <row r="22" spans="1:61">
      <c r="G22" s="20"/>
      <c r="I22" s="20"/>
      <c r="Q22" s="20"/>
      <c r="S22" s="20"/>
    </row>
    <row r="23" spans="1:61">
      <c r="G23" s="20"/>
      <c r="I23" s="21"/>
      <c r="M23" s="20"/>
      <c r="Q23" s="20"/>
    </row>
    <row r="24" spans="1:61">
      <c r="G24" s="20"/>
      <c r="I24" s="21"/>
      <c r="M24" s="20"/>
      <c r="Q24" s="21"/>
    </row>
    <row r="25" spans="1:61">
      <c r="G25" s="20"/>
      <c r="I25" s="21"/>
      <c r="M25" s="20"/>
      <c r="Q25" s="21"/>
    </row>
    <row r="26" spans="1:61">
      <c r="E26" s="20"/>
      <c r="I26" s="21"/>
      <c r="M26" s="20"/>
    </row>
    <row r="27" spans="1:61">
      <c r="G27" s="20"/>
      <c r="I27" s="21"/>
    </row>
    <row r="28" spans="1:61">
      <c r="G28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2C489-FC9C-4AC5-BBBF-B3B7EB600655}">
  <sheetPr>
    <tabColor theme="6" tint="0.39997558519241921"/>
    <pageSetUpPr fitToPage="1"/>
  </sheetPr>
  <dimension ref="A1:S26"/>
  <sheetViews>
    <sheetView rightToLeft="1" view="pageBreakPreview" zoomScaleNormal="100" zoomScaleSheetLayoutView="100" workbookViewId="0">
      <selection activeCell="K21" sqref="K21"/>
    </sheetView>
  </sheetViews>
  <sheetFormatPr defaultRowHeight="12.75"/>
  <cols>
    <col min="1" max="1" width="24.28515625" bestFit="1" customWidth="1"/>
    <col min="2" max="2" width="1" customWidth="1"/>
    <col min="3" max="3" width="11" bestFit="1" customWidth="1"/>
    <col min="4" max="4" width="1.140625" customWidth="1"/>
    <col min="5" max="5" width="13.5703125" bestFit="1" customWidth="1"/>
    <col min="6" max="6" width="1" customWidth="1"/>
    <col min="8" max="8" width="1.28515625" customWidth="1"/>
    <col min="9" max="9" width="16.7109375" customWidth="1"/>
    <col min="10" max="10" width="1.140625" customWidth="1"/>
    <col min="11" max="11" width="15.28515625" bestFit="1" customWidth="1"/>
    <col min="12" max="12" width="1.140625" customWidth="1"/>
    <col min="13" max="13" width="14.85546875" bestFit="1" customWidth="1"/>
    <col min="14" max="14" width="1.28515625" customWidth="1"/>
    <col min="15" max="15" width="15.7109375" customWidth="1"/>
    <col min="16" max="16" width="1.28515625" customWidth="1"/>
    <col min="17" max="17" width="15.28515625" bestFit="1" customWidth="1"/>
    <col min="18" max="18" width="0.7109375" customWidth="1"/>
    <col min="19" max="19" width="15" bestFit="1" customWidth="1"/>
  </cols>
  <sheetData>
    <row r="1" spans="1:19" ht="25.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19" ht="25.5">
      <c r="A2" s="108" t="s">
        <v>25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ht="25.5">
      <c r="A3" s="108" t="s">
        <v>110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1:19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1:19" ht="24">
      <c r="A5" s="109" t="s">
        <v>95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</row>
    <row r="6" spans="1:19" ht="24" customHeight="1">
      <c r="A6" s="110" t="s">
        <v>96</v>
      </c>
      <c r="B6" s="55"/>
      <c r="C6" s="110" t="s">
        <v>97</v>
      </c>
      <c r="D6" s="110"/>
      <c r="E6" s="110"/>
      <c r="F6" s="110"/>
      <c r="G6" s="110"/>
      <c r="H6" s="55"/>
      <c r="I6" s="110" t="s">
        <v>112</v>
      </c>
      <c r="J6" s="110"/>
      <c r="K6" s="110"/>
      <c r="L6" s="110"/>
      <c r="M6" s="110"/>
      <c r="N6" s="55"/>
      <c r="O6" s="110" t="s">
        <v>113</v>
      </c>
      <c r="P6" s="110"/>
      <c r="Q6" s="110"/>
      <c r="R6" s="110"/>
      <c r="S6" s="110"/>
    </row>
    <row r="7" spans="1:19" ht="63">
      <c r="A7" s="110"/>
      <c r="B7" s="55"/>
      <c r="C7" s="53" t="s">
        <v>98</v>
      </c>
      <c r="D7" s="56"/>
      <c r="E7" s="53" t="s">
        <v>99</v>
      </c>
      <c r="F7" s="56"/>
      <c r="G7" s="53" t="s">
        <v>100</v>
      </c>
      <c r="H7" s="55"/>
      <c r="I7" s="53" t="s">
        <v>101</v>
      </c>
      <c r="J7" s="56"/>
      <c r="K7" s="53" t="s">
        <v>44</v>
      </c>
      <c r="L7" s="56"/>
      <c r="M7" s="53" t="s">
        <v>102</v>
      </c>
      <c r="N7" s="55"/>
      <c r="O7" s="53" t="s">
        <v>101</v>
      </c>
      <c r="P7" s="56"/>
      <c r="Q7" s="53" t="s">
        <v>44</v>
      </c>
      <c r="R7" s="56"/>
      <c r="S7" s="53" t="s">
        <v>102</v>
      </c>
    </row>
    <row r="8" spans="1:19" ht="27" customHeight="1">
      <c r="A8" s="57" t="s">
        <v>90</v>
      </c>
      <c r="B8" s="55"/>
      <c r="C8" s="57" t="s">
        <v>103</v>
      </c>
      <c r="D8" s="55"/>
      <c r="E8" s="58">
        <v>164715462</v>
      </c>
      <c r="F8" s="55"/>
      <c r="G8" s="58">
        <v>4</v>
      </c>
      <c r="H8" s="55"/>
      <c r="I8" s="58">
        <v>0</v>
      </c>
      <c r="J8" s="55"/>
      <c r="K8" s="62">
        <v>0</v>
      </c>
      <c r="L8" s="55"/>
      <c r="M8" s="58">
        <f>I8+K8</f>
        <v>0</v>
      </c>
      <c r="N8" s="55"/>
      <c r="O8" s="58">
        <v>658861848</v>
      </c>
      <c r="P8" s="55"/>
      <c r="Q8" s="62">
        <v>0</v>
      </c>
      <c r="R8" s="55"/>
      <c r="S8" s="58">
        <f>O8+Q8</f>
        <v>658861848</v>
      </c>
    </row>
    <row r="9" spans="1:19" ht="27" customHeight="1">
      <c r="A9" s="87" t="s">
        <v>13</v>
      </c>
      <c r="B9" s="55"/>
      <c r="C9" s="87" t="s">
        <v>111</v>
      </c>
      <c r="D9" s="55"/>
      <c r="E9" s="59">
        <v>237062628</v>
      </c>
      <c r="F9" s="55"/>
      <c r="G9" s="59">
        <v>37</v>
      </c>
      <c r="H9" s="55"/>
      <c r="I9" s="59">
        <v>8771317236</v>
      </c>
      <c r="J9" s="55"/>
      <c r="K9" s="88">
        <v>-1251573745</v>
      </c>
      <c r="L9" s="55"/>
      <c r="M9" s="89">
        <f>I9+K9</f>
        <v>7519743491</v>
      </c>
      <c r="N9" s="55"/>
      <c r="O9" s="59">
        <v>8771317236</v>
      </c>
      <c r="P9" s="55"/>
      <c r="Q9" s="88">
        <v>-1251573745</v>
      </c>
      <c r="R9" s="55"/>
      <c r="S9" s="89">
        <f>O9+Q9</f>
        <v>7519743491</v>
      </c>
    </row>
    <row r="10" spans="1:19" ht="22.5" customHeight="1" thickBot="1">
      <c r="A10" s="54" t="s">
        <v>14</v>
      </c>
      <c r="B10" s="55"/>
      <c r="C10" s="59"/>
      <c r="D10" s="55"/>
      <c r="E10" s="59"/>
      <c r="F10" s="55"/>
      <c r="G10" s="59"/>
      <c r="H10" s="55"/>
      <c r="I10" s="60">
        <f>SUM(I8:I9)</f>
        <v>8771317236</v>
      </c>
      <c r="J10" s="55"/>
      <c r="K10" s="63">
        <f>SUM(K8:K9)</f>
        <v>-1251573745</v>
      </c>
      <c r="L10" s="55"/>
      <c r="M10" s="60">
        <f>SUM(M8:M9)</f>
        <v>7519743491</v>
      </c>
      <c r="N10" s="55"/>
      <c r="O10" s="60">
        <f>SUM(O8:O9)</f>
        <v>9430179084</v>
      </c>
      <c r="P10" s="55"/>
      <c r="Q10" s="63">
        <f>SUM(Q8:Q9)</f>
        <v>-1251573745</v>
      </c>
      <c r="R10" s="55"/>
      <c r="S10" s="60">
        <f>SUM(S8:S9)</f>
        <v>8178605339</v>
      </c>
    </row>
    <row r="11" spans="1:19" ht="13.5" thickTop="1"/>
    <row r="12" spans="1:19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61"/>
    </row>
    <row r="13" spans="1:19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61"/>
      <c r="L13" s="52"/>
      <c r="M13" s="61"/>
      <c r="N13" s="52"/>
      <c r="O13" s="52"/>
      <c r="P13" s="52"/>
      <c r="Q13" s="52"/>
      <c r="R13" s="52"/>
      <c r="S13" s="52"/>
    </row>
    <row r="14" spans="1:19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61"/>
      <c r="N14" s="52"/>
      <c r="O14" s="52"/>
      <c r="P14" s="52"/>
      <c r="Q14" s="52"/>
      <c r="R14" s="52"/>
      <c r="S14" s="52"/>
    </row>
    <row r="15" spans="1:19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61"/>
      <c r="L15" s="52"/>
      <c r="M15" s="52"/>
      <c r="N15" s="52"/>
      <c r="O15" s="52"/>
      <c r="P15" s="52"/>
      <c r="Q15" s="52"/>
      <c r="R15" s="52"/>
      <c r="S15" s="52"/>
    </row>
    <row r="16" spans="1:19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61"/>
      <c r="L16" s="52"/>
      <c r="M16" s="52"/>
      <c r="N16" s="52"/>
      <c r="O16" s="52"/>
      <c r="P16" s="52"/>
      <c r="Q16" s="52"/>
      <c r="R16" s="52"/>
      <c r="S16" s="52"/>
    </row>
    <row r="17" spans="9:19">
      <c r="K17" s="20"/>
      <c r="Q17" s="20"/>
      <c r="S17" s="20"/>
    </row>
    <row r="18" spans="9:19">
      <c r="K18" s="20"/>
      <c r="O18" s="20"/>
      <c r="S18" s="20"/>
    </row>
    <row r="19" spans="9:19">
      <c r="I19" s="20"/>
      <c r="S19" s="20"/>
    </row>
    <row r="20" spans="9:19">
      <c r="O20" s="20"/>
    </row>
    <row r="21" spans="9:19">
      <c r="S21" s="20"/>
    </row>
    <row r="25" spans="9:19">
      <c r="O25" s="21"/>
    </row>
    <row r="26" spans="9:19">
      <c r="O26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7" right="0.7" top="0.75" bottom="0.75" header="0.3" footer="0.3"/>
  <pageSetup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A1:AE27"/>
  <sheetViews>
    <sheetView rightToLeft="1" view="pageBreakPreview" zoomScaleNormal="100" zoomScaleSheetLayoutView="100" workbookViewId="0">
      <selection activeCell="Q21" sqref="Q21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2.140625" bestFit="1" customWidth="1"/>
    <col min="6" max="6" width="1.28515625" customWidth="1"/>
    <col min="7" max="7" width="18" bestFit="1" customWidth="1"/>
    <col min="8" max="8" width="1.28515625" customWidth="1"/>
    <col min="9" max="9" width="17.85546875" bestFit="1" customWidth="1"/>
    <col min="10" max="10" width="1.28515625" customWidth="1"/>
    <col min="11" max="11" width="14" bestFit="1" customWidth="1"/>
    <col min="12" max="12" width="1.28515625" customWidth="1"/>
    <col min="13" max="13" width="18.140625" bestFit="1" customWidth="1"/>
    <col min="14" max="14" width="1.28515625" customWidth="1"/>
    <col min="15" max="15" width="14.28515625" customWidth="1"/>
    <col min="16" max="16" width="1.28515625" customWidth="1"/>
    <col min="17" max="17" width="18.7109375" bestFit="1" customWidth="1"/>
    <col min="18" max="18" width="1.28515625" customWidth="1"/>
    <col min="19" max="19" width="15.5703125" customWidth="1"/>
    <col min="20" max="20" width="1.28515625" customWidth="1"/>
    <col min="21" max="21" width="11.28515625" customWidth="1"/>
    <col min="22" max="22" width="1.28515625" customWidth="1"/>
    <col min="23" max="23" width="17.85546875" bestFit="1" customWidth="1"/>
    <col min="24" max="24" width="1.28515625" customWidth="1"/>
    <col min="25" max="25" width="22.42578125" bestFit="1" customWidth="1"/>
    <col min="26" max="26" width="1.28515625" customWidth="1"/>
    <col min="27" max="27" width="18.5703125" bestFit="1" customWidth="1"/>
    <col min="28" max="28" width="0.28515625" customWidth="1"/>
    <col min="29" max="29" width="11.5703125" bestFit="1" customWidth="1"/>
    <col min="31" max="31" width="12.7109375" bestFit="1" customWidth="1"/>
  </cols>
  <sheetData>
    <row r="1" spans="1:31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</row>
    <row r="2" spans="1:31" ht="21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</row>
    <row r="3" spans="1:31" ht="21.75" customHeight="1">
      <c r="A3" s="95" t="s">
        <v>110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</row>
    <row r="4" spans="1:31" ht="28.5" customHeight="1">
      <c r="A4" s="96" t="s">
        <v>51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</row>
    <row r="5" spans="1:31" ht="27" customHeight="1">
      <c r="A5" s="96" t="s">
        <v>72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</row>
    <row r="6" spans="1:31" ht="24.6" customHeight="1">
      <c r="A6" s="6"/>
      <c r="B6" s="6"/>
      <c r="C6" s="6"/>
      <c r="D6" s="6"/>
      <c r="E6" s="99" t="s">
        <v>105</v>
      </c>
      <c r="F6" s="99"/>
      <c r="G6" s="99"/>
      <c r="H6" s="99"/>
      <c r="I6" s="99"/>
      <c r="J6" s="6"/>
      <c r="K6" s="99" t="s">
        <v>2</v>
      </c>
      <c r="L6" s="99"/>
      <c r="M6" s="99"/>
      <c r="N6" s="99"/>
      <c r="O6" s="99"/>
      <c r="P6" s="99"/>
      <c r="Q6" s="99"/>
      <c r="R6" s="6"/>
      <c r="S6" s="99" t="s">
        <v>111</v>
      </c>
      <c r="T6" s="99"/>
      <c r="U6" s="99"/>
      <c r="V6" s="99"/>
      <c r="W6" s="99"/>
      <c r="X6" s="99"/>
      <c r="Y6" s="99"/>
      <c r="Z6" s="99"/>
      <c r="AA6" s="99"/>
    </row>
    <row r="7" spans="1:31" ht="24.75" customHeight="1">
      <c r="A7" s="6"/>
      <c r="B7" s="6"/>
      <c r="C7" s="6"/>
      <c r="D7" s="6"/>
      <c r="E7" s="102" t="s">
        <v>6</v>
      </c>
      <c r="F7" s="7"/>
      <c r="G7" s="102" t="s">
        <v>7</v>
      </c>
      <c r="H7" s="7"/>
      <c r="I7" s="102" t="s">
        <v>8</v>
      </c>
      <c r="J7" s="6"/>
      <c r="K7" s="106" t="s">
        <v>3</v>
      </c>
      <c r="L7" s="106"/>
      <c r="M7" s="106"/>
      <c r="N7" s="7"/>
      <c r="O7" s="106" t="s">
        <v>4</v>
      </c>
      <c r="P7" s="106"/>
      <c r="Q7" s="106"/>
      <c r="R7" s="6"/>
      <c r="S7" s="102" t="s">
        <v>6</v>
      </c>
      <c r="T7" s="7"/>
      <c r="U7" s="104" t="s">
        <v>10</v>
      </c>
      <c r="V7" s="7"/>
      <c r="W7" s="102" t="s">
        <v>7</v>
      </c>
      <c r="X7" s="7"/>
      <c r="Y7" s="102" t="s">
        <v>8</v>
      </c>
      <c r="Z7" s="7"/>
      <c r="AA7" s="104" t="s">
        <v>11</v>
      </c>
    </row>
    <row r="8" spans="1:31" ht="24.75" customHeight="1">
      <c r="A8" s="99" t="s">
        <v>5</v>
      </c>
      <c r="B8" s="99"/>
      <c r="C8" s="99"/>
      <c r="D8" s="6"/>
      <c r="E8" s="103"/>
      <c r="F8" s="6"/>
      <c r="G8" s="103"/>
      <c r="H8" s="6"/>
      <c r="I8" s="103"/>
      <c r="J8" s="6"/>
      <c r="K8" s="3" t="s">
        <v>6</v>
      </c>
      <c r="L8" s="7"/>
      <c r="M8" s="3" t="s">
        <v>7</v>
      </c>
      <c r="N8" s="6"/>
      <c r="O8" s="72" t="s">
        <v>6</v>
      </c>
      <c r="P8" s="7"/>
      <c r="Q8" s="3" t="s">
        <v>9</v>
      </c>
      <c r="R8" s="6"/>
      <c r="S8" s="103"/>
      <c r="T8" s="6"/>
      <c r="U8" s="105"/>
      <c r="V8" s="6"/>
      <c r="W8" s="103"/>
      <c r="X8" s="6"/>
      <c r="Y8" s="103"/>
      <c r="Z8" s="6"/>
      <c r="AA8" s="105"/>
    </row>
    <row r="9" spans="1:31" ht="24.75" customHeight="1">
      <c r="A9" s="100" t="s">
        <v>12</v>
      </c>
      <c r="B9" s="100"/>
      <c r="C9" s="100"/>
      <c r="D9" s="6"/>
      <c r="E9" s="47">
        <v>133058184</v>
      </c>
      <c r="F9" s="10"/>
      <c r="G9" s="47">
        <v>440456536857</v>
      </c>
      <c r="H9" s="10"/>
      <c r="I9" s="47">
        <v>719297693410.66602</v>
      </c>
      <c r="J9" s="10"/>
      <c r="K9" s="47">
        <v>2513638</v>
      </c>
      <c r="L9" s="10"/>
      <c r="M9" s="47">
        <v>14398068018</v>
      </c>
      <c r="N9" s="10"/>
      <c r="O9" s="22">
        <v>-128865</v>
      </c>
      <c r="P9" s="10"/>
      <c r="Q9" s="47">
        <v>708362606</v>
      </c>
      <c r="R9" s="10"/>
      <c r="S9" s="47">
        <v>135442957</v>
      </c>
      <c r="T9" s="10"/>
      <c r="U9" s="47">
        <v>5390</v>
      </c>
      <c r="V9" s="10"/>
      <c r="W9" s="47">
        <v>454423342766</v>
      </c>
      <c r="X9" s="10"/>
      <c r="Y9" s="47">
        <v>729482709700.94495</v>
      </c>
      <c r="Z9" s="10"/>
      <c r="AA9" s="48">
        <v>19.049592665397931</v>
      </c>
      <c r="AC9" s="19"/>
      <c r="AD9" s="9"/>
      <c r="AE9" s="20"/>
    </row>
    <row r="10" spans="1:31" ht="24.75" customHeight="1">
      <c r="A10" s="101" t="s">
        <v>13</v>
      </c>
      <c r="B10" s="101"/>
      <c r="C10" s="101"/>
      <c r="D10" s="6"/>
      <c r="E10" s="14">
        <v>237062628</v>
      </c>
      <c r="F10" s="10"/>
      <c r="G10" s="14">
        <v>649073802714</v>
      </c>
      <c r="H10" s="10"/>
      <c r="I10" s="14">
        <v>687669782549.09595</v>
      </c>
      <c r="J10" s="10"/>
      <c r="K10" s="14">
        <v>0</v>
      </c>
      <c r="L10" s="10"/>
      <c r="M10" s="14">
        <v>0</v>
      </c>
      <c r="N10" s="10"/>
      <c r="O10" s="23">
        <v>0</v>
      </c>
      <c r="P10" s="10"/>
      <c r="Q10" s="14">
        <v>0</v>
      </c>
      <c r="R10" s="10"/>
      <c r="S10" s="14">
        <v>237062628</v>
      </c>
      <c r="T10" s="10"/>
      <c r="U10" s="14">
        <v>2371</v>
      </c>
      <c r="V10" s="10"/>
      <c r="W10" s="14">
        <v>649073802714</v>
      </c>
      <c r="X10" s="10"/>
      <c r="Y10" s="14">
        <v>561648313614.849</v>
      </c>
      <c r="Z10" s="10"/>
      <c r="AA10" s="49">
        <v>14.666792582317301</v>
      </c>
      <c r="AC10" s="19"/>
      <c r="AD10" s="9"/>
      <c r="AE10" s="20"/>
    </row>
    <row r="11" spans="1:31" ht="24.75" customHeight="1">
      <c r="A11" s="97" t="s">
        <v>85</v>
      </c>
      <c r="B11" s="97"/>
      <c r="C11" s="97"/>
      <c r="D11" s="6"/>
      <c r="E11" s="14">
        <v>362184292</v>
      </c>
      <c r="F11" s="10"/>
      <c r="G11" s="14">
        <v>637806522372</v>
      </c>
      <c r="H11" s="10"/>
      <c r="I11" s="14">
        <v>470481741519.50403</v>
      </c>
      <c r="J11" s="10"/>
      <c r="K11" s="14">
        <v>0</v>
      </c>
      <c r="L11" s="10"/>
      <c r="M11" s="14">
        <v>0</v>
      </c>
      <c r="N11" s="10"/>
      <c r="O11" s="23">
        <v>-362184292</v>
      </c>
      <c r="P11" s="10"/>
      <c r="Q11" s="14">
        <v>370051441880.24902</v>
      </c>
      <c r="R11" s="10"/>
      <c r="S11" s="14">
        <v>0</v>
      </c>
      <c r="T11" s="10"/>
      <c r="U11" s="14">
        <v>0</v>
      </c>
      <c r="V11" s="10"/>
      <c r="W11" s="14">
        <v>0</v>
      </c>
      <c r="X11" s="10"/>
      <c r="Y11" s="14">
        <v>0</v>
      </c>
      <c r="Z11" s="10"/>
      <c r="AA11" s="49">
        <v>0</v>
      </c>
      <c r="AC11" s="19"/>
      <c r="AD11" s="9"/>
      <c r="AE11" s="20"/>
    </row>
    <row r="12" spans="1:31" ht="24.75" customHeight="1">
      <c r="A12" s="97" t="s">
        <v>90</v>
      </c>
      <c r="B12" s="97"/>
      <c r="C12" s="97"/>
      <c r="D12" s="6"/>
      <c r="E12" s="14">
        <v>178382765</v>
      </c>
      <c r="F12" s="10"/>
      <c r="G12" s="14">
        <v>208621442359</v>
      </c>
      <c r="H12" s="10"/>
      <c r="I12" s="14">
        <v>196963149478.953</v>
      </c>
      <c r="J12" s="10"/>
      <c r="K12" s="14">
        <v>122400000</v>
      </c>
      <c r="L12" s="10"/>
      <c r="M12" s="14">
        <v>128481460557</v>
      </c>
      <c r="N12" s="10"/>
      <c r="O12" s="23">
        <v>-131802812</v>
      </c>
      <c r="P12" s="10"/>
      <c r="Q12" s="14">
        <v>136087889660</v>
      </c>
      <c r="R12" s="10"/>
      <c r="S12" s="14">
        <v>168979953</v>
      </c>
      <c r="T12" s="10"/>
      <c r="U12" s="14">
        <v>966</v>
      </c>
      <c r="V12" s="10"/>
      <c r="W12" s="14">
        <v>187934903546</v>
      </c>
      <c r="X12" s="10"/>
      <c r="Y12" s="14">
        <v>163110576275.70599</v>
      </c>
      <c r="Z12" s="10"/>
      <c r="AA12" s="49">
        <v>4.2594430219522632</v>
      </c>
      <c r="AC12" s="19"/>
      <c r="AD12" s="9"/>
      <c r="AE12" s="20"/>
    </row>
    <row r="13" spans="1:31" ht="24.75" customHeight="1">
      <c r="A13" s="97" t="s">
        <v>106</v>
      </c>
      <c r="B13" s="97"/>
      <c r="C13" s="97"/>
      <c r="D13" s="6"/>
      <c r="E13" s="14">
        <v>5184333</v>
      </c>
      <c r="F13" s="10"/>
      <c r="G13" s="14">
        <v>15555581496</v>
      </c>
      <c r="H13" s="10"/>
      <c r="I13" s="15">
        <v>15515276756.225401</v>
      </c>
      <c r="J13" s="10"/>
      <c r="K13" s="15">
        <v>123173301</v>
      </c>
      <c r="L13" s="10"/>
      <c r="M13" s="15">
        <v>387060191679</v>
      </c>
      <c r="N13" s="10"/>
      <c r="O13" s="71">
        <v>-13530875</v>
      </c>
      <c r="P13" s="10"/>
      <c r="Q13" s="15">
        <v>42535404940</v>
      </c>
      <c r="R13" s="10"/>
      <c r="S13" s="15">
        <v>114826759</v>
      </c>
      <c r="T13" s="10"/>
      <c r="U13" s="14">
        <v>3170</v>
      </c>
      <c r="V13" s="10"/>
      <c r="W13" s="14">
        <v>361747255396</v>
      </c>
      <c r="X13" s="10"/>
      <c r="Y13" s="14">
        <v>363724185402.21698</v>
      </c>
      <c r="Z13" s="10"/>
      <c r="AA13" s="86">
        <v>9.4982341354004181</v>
      </c>
      <c r="AC13" s="19"/>
      <c r="AD13" s="9"/>
      <c r="AE13" s="20"/>
    </row>
    <row r="14" spans="1:31" ht="24.75" customHeight="1" thickBot="1">
      <c r="A14" s="98" t="s">
        <v>14</v>
      </c>
      <c r="B14" s="98"/>
      <c r="C14" s="98"/>
      <c r="D14" s="8"/>
      <c r="E14" s="16">
        <f>SUM(E9:E13)</f>
        <v>915872202</v>
      </c>
      <c r="F14" s="10"/>
      <c r="G14" s="16">
        <f>SUM(G9:G13)</f>
        <v>1951513885798</v>
      </c>
      <c r="H14" s="10"/>
      <c r="I14" s="16">
        <f>SUM(I9:I13)</f>
        <v>2089927643714.4446</v>
      </c>
      <c r="J14" s="10"/>
      <c r="K14" s="16">
        <f>SUM(K9:K13)</f>
        <v>248086939</v>
      </c>
      <c r="L14" s="10"/>
      <c r="M14" s="16">
        <f>SUM(M9:M13)</f>
        <v>529939720254</v>
      </c>
      <c r="N14" s="10"/>
      <c r="O14" s="24">
        <f>SUM(O9:O13)</f>
        <v>-507646844</v>
      </c>
      <c r="P14" s="10"/>
      <c r="Q14" s="24">
        <f>SUM(Q9:Q13)</f>
        <v>549383099086.24902</v>
      </c>
      <c r="R14" s="10"/>
      <c r="S14" s="16">
        <f>SUM(S9:S13)</f>
        <v>656312297</v>
      </c>
      <c r="T14" s="10"/>
      <c r="U14" s="14"/>
      <c r="V14" s="10"/>
      <c r="W14" s="16">
        <f>SUM(W9:W13)</f>
        <v>1653179304422</v>
      </c>
      <c r="X14" s="10"/>
      <c r="Y14" s="16">
        <f>SUM(Y9:Y13)</f>
        <v>1817965784993.717</v>
      </c>
      <c r="Z14" s="10"/>
      <c r="AA14" s="78">
        <f>SUM(AA9:AA13)</f>
        <v>47.474062405067912</v>
      </c>
      <c r="AC14" s="19"/>
      <c r="AD14" s="9"/>
      <c r="AE14" s="20"/>
    </row>
    <row r="15" spans="1:31" ht="13.5" thickTop="1">
      <c r="AE15" s="20"/>
    </row>
    <row r="16" spans="1:31">
      <c r="AA16" s="9"/>
    </row>
    <row r="17" spans="7:27">
      <c r="K17" s="21"/>
      <c r="M17" s="20"/>
      <c r="O17" s="21"/>
      <c r="Q17" s="21"/>
      <c r="Y17" s="20"/>
      <c r="AA17" s="9"/>
    </row>
    <row r="18" spans="7:27">
      <c r="K18" s="20"/>
      <c r="M18" s="20"/>
      <c r="Y18" s="20"/>
      <c r="AA18" s="20"/>
    </row>
    <row r="19" spans="7:27">
      <c r="K19" s="20"/>
      <c r="M19" s="20"/>
      <c r="O19" s="21"/>
      <c r="Q19" s="21"/>
      <c r="W19" s="20"/>
      <c r="Y19" s="20"/>
    </row>
    <row r="20" spans="7:27">
      <c r="I20" s="20"/>
      <c r="K20" s="20"/>
      <c r="M20" s="20"/>
      <c r="O20" s="21"/>
      <c r="Y20" s="20"/>
    </row>
    <row r="21" spans="7:27" ht="14.25">
      <c r="I21" s="20"/>
      <c r="M21" s="20"/>
      <c r="Y21" s="32"/>
      <c r="AA21" s="46"/>
    </row>
    <row r="22" spans="7:27">
      <c r="K22" s="20"/>
      <c r="M22" s="21"/>
      <c r="S22" s="20"/>
      <c r="Y22" s="43"/>
    </row>
    <row r="23" spans="7:27">
      <c r="K23" s="20"/>
      <c r="M23" s="41"/>
      <c r="O23" s="41"/>
      <c r="S23" s="20"/>
      <c r="W23" s="20"/>
    </row>
    <row r="24" spans="7:27">
      <c r="G24" s="20"/>
      <c r="M24" s="41"/>
      <c r="O24" s="20"/>
      <c r="S24" s="20"/>
      <c r="W24" s="20"/>
      <c r="Y24" s="76"/>
    </row>
    <row r="25" spans="7:27">
      <c r="G25" s="20"/>
      <c r="M25" s="20"/>
      <c r="O25" s="20"/>
      <c r="S25" s="20"/>
    </row>
    <row r="26" spans="7:27">
      <c r="G26" s="20"/>
      <c r="M26" s="41"/>
      <c r="W26" s="20"/>
    </row>
    <row r="27" spans="7:27">
      <c r="M27" s="20"/>
      <c r="W27" s="9"/>
    </row>
  </sheetData>
  <mergeCells count="25">
    <mergeCell ref="AA7:AA8"/>
    <mergeCell ref="K6:Q6"/>
    <mergeCell ref="S6:AA6"/>
    <mergeCell ref="K7:M7"/>
    <mergeCell ref="O7:Q7"/>
    <mergeCell ref="S7:S8"/>
    <mergeCell ref="U7:U8"/>
    <mergeCell ref="W7:W8"/>
    <mergeCell ref="Y7:Y8"/>
    <mergeCell ref="A14:C14"/>
    <mergeCell ref="A8:C8"/>
    <mergeCell ref="A9:C9"/>
    <mergeCell ref="A10:C10"/>
    <mergeCell ref="E6:I6"/>
    <mergeCell ref="E7:E8"/>
    <mergeCell ref="G7:G8"/>
    <mergeCell ref="I7:I8"/>
    <mergeCell ref="A11:C11"/>
    <mergeCell ref="A12:C12"/>
    <mergeCell ref="A13:C13"/>
    <mergeCell ref="A1:AA1"/>
    <mergeCell ref="A2:AA2"/>
    <mergeCell ref="A3:AA3"/>
    <mergeCell ref="A4:AA4"/>
    <mergeCell ref="A5:AA5"/>
  </mergeCells>
  <pageMargins left="0.39" right="0.39" top="0.39" bottom="0.39" header="0" footer="0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  <pageSetUpPr fitToPage="1"/>
  </sheetPr>
  <dimension ref="A1:AJ37"/>
  <sheetViews>
    <sheetView rightToLeft="1" view="pageBreakPreview" zoomScaleNormal="100" zoomScaleSheetLayoutView="100" workbookViewId="0">
      <selection activeCell="B22" sqref="B22"/>
    </sheetView>
  </sheetViews>
  <sheetFormatPr defaultRowHeight="12.75"/>
  <cols>
    <col min="1" max="1" width="14.85546875" customWidth="1"/>
    <col min="2" max="2" width="15.28515625" customWidth="1"/>
    <col min="3" max="3" width="1.28515625" customWidth="1"/>
    <col min="4" max="4" width="1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3.7109375" bestFit="1" customWidth="1"/>
    <col min="11" max="11" width="1.28515625" customWidth="1"/>
    <col min="12" max="12" width="19" bestFit="1" customWidth="1"/>
    <col min="13" max="13" width="1.28515625" customWidth="1"/>
    <col min="14" max="14" width="15.28515625" bestFit="1" customWidth="1"/>
    <col min="15" max="15" width="1.28515625" customWidth="1"/>
    <col min="16" max="16" width="18.85546875" bestFit="1" customWidth="1"/>
    <col min="17" max="17" width="0.85546875" customWidth="1"/>
    <col min="18" max="18" width="11" bestFit="1" customWidth="1"/>
    <col min="19" max="19" width="1.28515625" customWidth="1"/>
    <col min="20" max="20" width="22.28515625" bestFit="1" customWidth="1"/>
    <col min="21" max="21" width="1.28515625" customWidth="1"/>
    <col min="22" max="22" width="22.42578125" bestFit="1" customWidth="1"/>
    <col min="23" max="23" width="1.28515625" customWidth="1"/>
    <col min="24" max="24" width="17.7109375" bestFit="1" customWidth="1"/>
    <col min="25" max="25" width="1.28515625" customWidth="1"/>
    <col min="26" max="26" width="18.28515625" bestFit="1" customWidth="1"/>
    <col min="27" max="27" width="20.140625" bestFit="1" customWidth="1"/>
    <col min="28" max="28" width="21.28515625" customWidth="1"/>
    <col min="29" max="29" width="18.5703125" bestFit="1" customWidth="1"/>
  </cols>
  <sheetData>
    <row r="1" spans="1:36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</row>
    <row r="2" spans="1:36" ht="21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</row>
    <row r="3" spans="1:36" ht="21.75" customHeight="1">
      <c r="A3" s="95" t="s">
        <v>110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spans="1:36" ht="14.45" customHeight="1"/>
    <row r="5" spans="1:36" ht="24">
      <c r="A5" s="96" t="s">
        <v>52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</row>
    <row r="6" spans="1:36" ht="24.75" customHeight="1">
      <c r="A6" s="10"/>
      <c r="B6" s="10"/>
      <c r="C6" s="10"/>
      <c r="D6" s="99" t="s">
        <v>105</v>
      </c>
      <c r="E6" s="99"/>
      <c r="F6" s="99"/>
      <c r="G6" s="99"/>
      <c r="H6" s="99"/>
      <c r="I6" s="10"/>
      <c r="J6" s="99" t="s">
        <v>2</v>
      </c>
      <c r="K6" s="99"/>
      <c r="L6" s="99"/>
      <c r="M6" s="99"/>
      <c r="N6" s="99"/>
      <c r="O6" s="99"/>
      <c r="P6" s="99"/>
      <c r="Q6" s="10"/>
      <c r="R6" s="99" t="s">
        <v>111</v>
      </c>
      <c r="S6" s="99"/>
      <c r="T6" s="99"/>
      <c r="U6" s="99"/>
      <c r="V6" s="99"/>
      <c r="W6" s="99"/>
      <c r="X6" s="99"/>
      <c r="Y6" s="99"/>
      <c r="Z6" s="99"/>
    </row>
    <row r="7" spans="1:36" ht="24.75" customHeight="1">
      <c r="A7" s="10"/>
      <c r="B7" s="10"/>
      <c r="C7" s="10"/>
      <c r="D7" s="102" t="s">
        <v>18</v>
      </c>
      <c r="E7" s="11"/>
      <c r="F7" s="102" t="s">
        <v>7</v>
      </c>
      <c r="G7" s="11"/>
      <c r="H7" s="102" t="s">
        <v>8</v>
      </c>
      <c r="I7" s="10"/>
      <c r="J7" s="106" t="s">
        <v>15</v>
      </c>
      <c r="K7" s="106"/>
      <c r="L7" s="106"/>
      <c r="M7" s="11"/>
      <c r="N7" s="106" t="s">
        <v>16</v>
      </c>
      <c r="O7" s="106"/>
      <c r="P7" s="106"/>
      <c r="Q7" s="10"/>
      <c r="R7" s="102" t="s">
        <v>6</v>
      </c>
      <c r="S7" s="11"/>
      <c r="T7" s="104" t="s">
        <v>19</v>
      </c>
      <c r="U7" s="11"/>
      <c r="V7" s="102" t="s">
        <v>7</v>
      </c>
      <c r="W7" s="11"/>
      <c r="X7" s="102" t="s">
        <v>8</v>
      </c>
      <c r="Y7" s="11"/>
      <c r="Z7" s="104" t="s">
        <v>11</v>
      </c>
    </row>
    <row r="8" spans="1:36" ht="24.75" customHeight="1">
      <c r="A8" s="99" t="s">
        <v>17</v>
      </c>
      <c r="B8" s="99"/>
      <c r="C8" s="10"/>
      <c r="D8" s="103"/>
      <c r="E8" s="2"/>
      <c r="F8" s="103"/>
      <c r="G8" s="10"/>
      <c r="H8" s="103"/>
      <c r="I8" s="10"/>
      <c r="J8" s="3" t="s">
        <v>6</v>
      </c>
      <c r="K8" s="11"/>
      <c r="L8" s="3" t="s">
        <v>7</v>
      </c>
      <c r="M8" s="10"/>
      <c r="N8" s="3" t="s">
        <v>6</v>
      </c>
      <c r="O8" s="11"/>
      <c r="P8" s="3" t="s">
        <v>9</v>
      </c>
      <c r="Q8" s="10"/>
      <c r="R8" s="103"/>
      <c r="S8" s="10"/>
      <c r="T8" s="105"/>
      <c r="U8" s="10"/>
      <c r="V8" s="103"/>
      <c r="W8" s="10"/>
      <c r="X8" s="103"/>
      <c r="Y8" s="10"/>
      <c r="Z8" s="105"/>
      <c r="AA8" s="20"/>
    </row>
    <row r="9" spans="1:36" ht="24.75" customHeight="1">
      <c r="A9" s="107" t="s">
        <v>73</v>
      </c>
      <c r="B9" s="107"/>
      <c r="C9" s="10"/>
      <c r="D9" s="47">
        <v>31418489</v>
      </c>
      <c r="E9" s="10"/>
      <c r="F9" s="47">
        <v>625983437341</v>
      </c>
      <c r="G9" s="10"/>
      <c r="H9" s="47">
        <v>626941126165.72205</v>
      </c>
      <c r="I9" s="10"/>
      <c r="J9" s="47">
        <v>791287828</v>
      </c>
      <c r="K9" s="10"/>
      <c r="L9" s="47">
        <v>16046798730271</v>
      </c>
      <c r="M9" s="10"/>
      <c r="N9" s="22">
        <v>-791620095</v>
      </c>
      <c r="O9" s="10"/>
      <c r="P9" s="47">
        <v>16049158458589</v>
      </c>
      <c r="Q9" s="10"/>
      <c r="R9" s="47">
        <v>31086222</v>
      </c>
      <c r="S9" s="10"/>
      <c r="T9" s="47">
        <v>20548</v>
      </c>
      <c r="U9" s="10"/>
      <c r="V9" s="47">
        <v>637614808864</v>
      </c>
      <c r="W9" s="10"/>
      <c r="X9" s="47">
        <v>638712581128.88794</v>
      </c>
      <c r="Y9" s="10"/>
      <c r="Z9" s="48">
        <v>16.679236312205749</v>
      </c>
      <c r="AA9" s="42"/>
      <c r="AB9" s="42"/>
      <c r="AC9" s="20"/>
      <c r="AD9" s="20"/>
      <c r="AH9" s="9"/>
      <c r="AI9" s="20"/>
      <c r="AJ9" s="20"/>
    </row>
    <row r="10" spans="1:36" ht="24.75" customHeight="1">
      <c r="A10" s="97" t="s">
        <v>80</v>
      </c>
      <c r="B10" s="97"/>
      <c r="C10" s="10"/>
      <c r="D10" s="14">
        <v>13093708</v>
      </c>
      <c r="E10" s="10"/>
      <c r="F10" s="14">
        <v>252254236190</v>
      </c>
      <c r="G10" s="10"/>
      <c r="H10" s="14">
        <v>258298549074.29999</v>
      </c>
      <c r="I10" s="10"/>
      <c r="J10" s="14">
        <v>18847462</v>
      </c>
      <c r="K10" s="10"/>
      <c r="L10" s="14">
        <v>352205642784</v>
      </c>
      <c r="M10" s="10"/>
      <c r="N10" s="23">
        <v>-19022991</v>
      </c>
      <c r="O10" s="10"/>
      <c r="P10" s="14">
        <v>355044205730</v>
      </c>
      <c r="Q10" s="10"/>
      <c r="R10" s="14">
        <v>12918179</v>
      </c>
      <c r="S10" s="10"/>
      <c r="T10" s="14">
        <v>18956</v>
      </c>
      <c r="U10" s="10"/>
      <c r="V10" s="14">
        <v>244527818370</v>
      </c>
      <c r="W10" s="10"/>
      <c r="X10" s="14">
        <v>244764357703.483</v>
      </c>
      <c r="Y10" s="10"/>
      <c r="Z10" s="49">
        <v>6.3917365706592095</v>
      </c>
      <c r="AA10" s="42"/>
      <c r="AB10" s="42"/>
      <c r="AC10" s="65"/>
      <c r="AD10" s="20"/>
      <c r="AH10" s="9"/>
      <c r="AI10" s="20"/>
      <c r="AJ10" s="20"/>
    </row>
    <row r="11" spans="1:36" ht="24.75" customHeight="1">
      <c r="A11" s="97" t="s">
        <v>75</v>
      </c>
      <c r="B11" s="97"/>
      <c r="C11" s="10"/>
      <c r="D11" s="14">
        <v>2186205</v>
      </c>
      <c r="E11" s="10"/>
      <c r="F11" s="14">
        <v>64067474085</v>
      </c>
      <c r="G11" s="10"/>
      <c r="H11" s="14">
        <v>65700203527.8162</v>
      </c>
      <c r="I11" s="10"/>
      <c r="J11" s="14">
        <v>2933305</v>
      </c>
      <c r="K11" s="10"/>
      <c r="L11" s="14">
        <v>86100185019</v>
      </c>
      <c r="M11" s="10"/>
      <c r="N11" s="23">
        <v>-3316451</v>
      </c>
      <c r="O11" s="10"/>
      <c r="P11" s="14">
        <v>97523574750</v>
      </c>
      <c r="Q11" s="10"/>
      <c r="R11" s="14">
        <v>1803059</v>
      </c>
      <c r="S11" s="10"/>
      <c r="T11" s="14">
        <v>28300</v>
      </c>
      <c r="U11" s="10"/>
      <c r="V11" s="14">
        <v>52292939100</v>
      </c>
      <c r="W11" s="10"/>
      <c r="X11" s="14">
        <v>51003097477.938004</v>
      </c>
      <c r="Y11" s="10"/>
      <c r="Z11" s="49">
        <v>1.3318865803229398</v>
      </c>
      <c r="AA11" s="42"/>
      <c r="AB11" s="42"/>
      <c r="AC11" s="65"/>
      <c r="AH11" s="9"/>
      <c r="AI11" s="20"/>
      <c r="AJ11" s="20"/>
    </row>
    <row r="12" spans="1:36" ht="24.75" customHeight="1">
      <c r="A12" s="97" t="s">
        <v>93</v>
      </c>
      <c r="B12" s="97"/>
      <c r="C12" s="10"/>
      <c r="D12" s="14">
        <v>1622984</v>
      </c>
      <c r="E12" s="10"/>
      <c r="F12" s="14">
        <v>24758062139</v>
      </c>
      <c r="G12" s="10"/>
      <c r="H12" s="14">
        <v>27505924184.9161</v>
      </c>
      <c r="I12" s="10"/>
      <c r="J12" s="14">
        <v>0</v>
      </c>
      <c r="K12" s="10"/>
      <c r="L12" s="14">
        <v>0</v>
      </c>
      <c r="M12" s="10"/>
      <c r="N12" s="23">
        <v>0</v>
      </c>
      <c r="O12" s="10"/>
      <c r="P12" s="14">
        <v>0</v>
      </c>
      <c r="Q12" s="10"/>
      <c r="R12" s="14">
        <v>1622984</v>
      </c>
      <c r="S12" s="10"/>
      <c r="T12" s="14">
        <v>17447</v>
      </c>
      <c r="U12" s="10"/>
      <c r="V12" s="14">
        <v>24758062139</v>
      </c>
      <c r="W12" s="10"/>
      <c r="X12" s="14">
        <v>28305760248.5686</v>
      </c>
      <c r="Y12" s="10"/>
      <c r="Z12" s="49">
        <v>0.73917201278245215</v>
      </c>
      <c r="AA12" s="42"/>
      <c r="AB12" s="42"/>
      <c r="AC12" s="20"/>
      <c r="AH12" s="9"/>
      <c r="AI12" s="20"/>
      <c r="AJ12" s="20"/>
    </row>
    <row r="13" spans="1:36" ht="24.75" customHeight="1">
      <c r="A13" s="97" t="s">
        <v>79</v>
      </c>
      <c r="B13" s="97"/>
      <c r="C13" s="10"/>
      <c r="D13" s="14">
        <v>10604834</v>
      </c>
      <c r="E13" s="10"/>
      <c r="F13" s="14">
        <v>244805439711</v>
      </c>
      <c r="G13" s="10"/>
      <c r="H13" s="14">
        <v>241371592983.49399</v>
      </c>
      <c r="I13" s="10"/>
      <c r="J13" s="14">
        <v>83903903</v>
      </c>
      <c r="K13" s="10"/>
      <c r="L13" s="14">
        <v>1918432006129</v>
      </c>
      <c r="M13" s="10"/>
      <c r="N13" s="23">
        <v>-78282192</v>
      </c>
      <c r="O13" s="10"/>
      <c r="P13" s="14">
        <v>1830806035396</v>
      </c>
      <c r="Q13" s="10"/>
      <c r="R13" s="14">
        <v>16226545</v>
      </c>
      <c r="S13" s="10"/>
      <c r="T13" s="14">
        <v>24609</v>
      </c>
      <c r="U13" s="10"/>
      <c r="V13" s="14">
        <v>383932467310</v>
      </c>
      <c r="W13" s="10"/>
      <c r="X13" s="14">
        <v>399135359143.88397</v>
      </c>
      <c r="Y13" s="10"/>
      <c r="Z13" s="49">
        <v>10.422955758835379</v>
      </c>
      <c r="AA13" s="42"/>
      <c r="AB13" s="42"/>
      <c r="AC13" s="65"/>
      <c r="AD13" s="20"/>
      <c r="AH13" s="9"/>
      <c r="AI13" s="20"/>
      <c r="AJ13" s="20"/>
    </row>
    <row r="14" spans="1:36" ht="24.75" customHeight="1">
      <c r="A14" s="97" t="s">
        <v>92</v>
      </c>
      <c r="B14" s="97"/>
      <c r="C14" s="10"/>
      <c r="D14" s="14">
        <v>81220</v>
      </c>
      <c r="E14" s="10"/>
      <c r="F14" s="14">
        <v>2759979545</v>
      </c>
      <c r="G14" s="10"/>
      <c r="H14" s="14">
        <v>2768418329.16225</v>
      </c>
      <c r="I14" s="10"/>
      <c r="J14" s="14">
        <v>861874</v>
      </c>
      <c r="K14" s="10"/>
      <c r="L14" s="14">
        <v>29849942853</v>
      </c>
      <c r="M14" s="10"/>
      <c r="N14" s="23">
        <v>-861874</v>
      </c>
      <c r="O14" s="10"/>
      <c r="P14" s="14">
        <v>29903753595</v>
      </c>
      <c r="Q14" s="10"/>
      <c r="R14" s="14">
        <v>81220</v>
      </c>
      <c r="S14" s="10"/>
      <c r="T14" s="14">
        <v>35107</v>
      </c>
      <c r="U14" s="10"/>
      <c r="V14" s="14">
        <v>2759979545</v>
      </c>
      <c r="W14" s="10"/>
      <c r="X14" s="14">
        <v>2850339089.7383699</v>
      </c>
      <c r="Y14" s="10"/>
      <c r="Z14" s="49">
        <v>7.4433290735618288E-2</v>
      </c>
      <c r="AA14" s="42"/>
      <c r="AB14" s="42"/>
      <c r="AC14" s="65"/>
      <c r="AD14" s="20"/>
      <c r="AH14" s="9"/>
      <c r="AI14" s="20"/>
      <c r="AJ14" s="20"/>
    </row>
    <row r="15" spans="1:36" ht="24.75" customHeight="1">
      <c r="A15" s="97" t="s">
        <v>91</v>
      </c>
      <c r="B15" s="97"/>
      <c r="C15" s="10"/>
      <c r="D15" s="14">
        <v>12853289</v>
      </c>
      <c r="E15" s="10"/>
      <c r="F15" s="14">
        <v>148983060454</v>
      </c>
      <c r="G15" s="10"/>
      <c r="H15" s="14">
        <v>148168793025.263</v>
      </c>
      <c r="I15" s="10"/>
      <c r="J15" s="14">
        <v>15962305</v>
      </c>
      <c r="K15" s="10"/>
      <c r="L15" s="14">
        <v>186750602475</v>
      </c>
      <c r="M15" s="10"/>
      <c r="N15" s="23">
        <v>-15217268</v>
      </c>
      <c r="O15" s="10"/>
      <c r="P15" s="14">
        <v>193927478527</v>
      </c>
      <c r="Q15" s="10"/>
      <c r="R15" s="14">
        <v>13598326</v>
      </c>
      <c r="S15" s="10"/>
      <c r="T15" s="14">
        <v>12119</v>
      </c>
      <c r="U15" s="10"/>
      <c r="V15" s="14">
        <v>159231609978</v>
      </c>
      <c r="W15" s="10"/>
      <c r="X15" s="14">
        <v>164722305662.11499</v>
      </c>
      <c r="Y15" s="10"/>
      <c r="Z15" s="49">
        <v>4.3015314606357924</v>
      </c>
      <c r="AA15" s="42"/>
      <c r="AB15" s="42"/>
      <c r="AC15" s="20"/>
      <c r="AD15" s="20"/>
      <c r="AH15" s="9"/>
      <c r="AI15" s="20"/>
      <c r="AJ15" s="20"/>
    </row>
    <row r="16" spans="1:36" ht="24.75" customHeight="1">
      <c r="A16" s="97" t="s">
        <v>109</v>
      </c>
      <c r="B16" s="97"/>
      <c r="D16" s="14">
        <v>11715751</v>
      </c>
      <c r="E16" s="10"/>
      <c r="F16" s="14">
        <v>136538693145</v>
      </c>
      <c r="G16" s="10"/>
      <c r="H16" s="14">
        <v>134821394880.019</v>
      </c>
      <c r="I16" s="10"/>
      <c r="J16" s="15">
        <v>37628596</v>
      </c>
      <c r="K16" s="10"/>
      <c r="L16" s="15">
        <v>452387963711</v>
      </c>
      <c r="M16" s="10"/>
      <c r="N16" s="71">
        <v>-32471816</v>
      </c>
      <c r="O16" s="10"/>
      <c r="P16" s="15">
        <v>392574423960</v>
      </c>
      <c r="Q16" s="10"/>
      <c r="R16" s="15">
        <v>16872531</v>
      </c>
      <c r="S16" s="10"/>
      <c r="T16" s="14">
        <v>11789</v>
      </c>
      <c r="U16" s="10"/>
      <c r="V16" s="15">
        <v>200359966534</v>
      </c>
      <c r="W16" s="10"/>
      <c r="X16" s="15">
        <v>198818769235.73901</v>
      </c>
      <c r="Y16" s="10"/>
      <c r="Z16" s="79">
        <v>5.1919209568781248</v>
      </c>
      <c r="AA16" s="42"/>
      <c r="AB16" s="42"/>
      <c r="AC16" s="20"/>
      <c r="AD16" s="20"/>
      <c r="AH16" s="9"/>
      <c r="AI16" s="20"/>
      <c r="AJ16" s="20"/>
    </row>
    <row r="17" spans="1:36" ht="24.75" customHeight="1" thickBot="1">
      <c r="A17" s="98" t="s">
        <v>14</v>
      </c>
      <c r="B17" s="98"/>
      <c r="C17" s="10"/>
      <c r="D17" s="16">
        <f>SUM(D9:D16)</f>
        <v>83576480</v>
      </c>
      <c r="E17" s="10"/>
      <c r="F17" s="16">
        <f>SUM(F9:F16)</f>
        <v>1500150382610</v>
      </c>
      <c r="G17" s="10"/>
      <c r="H17" s="16">
        <f>SUM(H9:H16)</f>
        <v>1505576002170.6926</v>
      </c>
      <c r="I17" s="10"/>
      <c r="J17" s="16">
        <f>SUM(J9:J16)</f>
        <v>951425273</v>
      </c>
      <c r="K17" s="10"/>
      <c r="L17" s="16">
        <f>SUM(L9:L16)</f>
        <v>19072525073242</v>
      </c>
      <c r="M17" s="10"/>
      <c r="N17" s="24">
        <f>SUM(N9:N16)</f>
        <v>-940792687</v>
      </c>
      <c r="O17" s="10"/>
      <c r="P17" s="16">
        <f>SUM(P9:P16)</f>
        <v>18948937930547</v>
      </c>
      <c r="Q17" s="10"/>
      <c r="R17" s="16">
        <f>SUM(R9:R16)</f>
        <v>94209066</v>
      </c>
      <c r="S17" s="10"/>
      <c r="T17" s="14"/>
      <c r="U17" s="10"/>
      <c r="V17" s="16">
        <f>SUM(V9:V16)</f>
        <v>1705477651840</v>
      </c>
      <c r="W17" s="10"/>
      <c r="X17" s="16">
        <f>SUM(X9:X16)</f>
        <v>1728312569690.3538</v>
      </c>
      <c r="Y17" s="10"/>
      <c r="Z17" s="80">
        <f>SUM(Z9:Z16)</f>
        <v>45.132872943055261</v>
      </c>
      <c r="AA17" s="42"/>
      <c r="AB17" s="42"/>
      <c r="AC17" s="20"/>
      <c r="AH17" s="9"/>
      <c r="AI17" s="20"/>
      <c r="AJ17" s="20"/>
    </row>
    <row r="18" spans="1:36" ht="13.5" thickTop="1"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64"/>
      <c r="AB18" s="36"/>
      <c r="AC18" s="20"/>
    </row>
    <row r="19" spans="1:36">
      <c r="F19" s="20"/>
      <c r="H19" s="20"/>
      <c r="R19" s="20"/>
      <c r="V19" s="20"/>
      <c r="X19" s="20"/>
      <c r="Z19" s="20"/>
      <c r="AB19" s="36"/>
    </row>
    <row r="20" spans="1:36">
      <c r="D20" s="20"/>
      <c r="F20" s="20"/>
      <c r="H20" s="20"/>
      <c r="J20" s="20"/>
      <c r="L20" s="20"/>
      <c r="N20" s="21"/>
      <c r="P20" s="21"/>
      <c r="R20" s="20"/>
      <c r="V20" s="20"/>
      <c r="X20" s="20"/>
      <c r="AB20" s="36"/>
    </row>
    <row r="21" spans="1:36">
      <c r="H21" s="20"/>
      <c r="J21" s="20"/>
      <c r="L21" s="20"/>
      <c r="N21" s="20"/>
      <c r="P21" s="20"/>
      <c r="R21" s="20"/>
      <c r="T21" s="20"/>
      <c r="V21" s="35"/>
      <c r="X21" s="20"/>
      <c r="Z21" s="20"/>
      <c r="AB21" s="36"/>
    </row>
    <row r="22" spans="1:36">
      <c r="H22" s="20"/>
      <c r="J22" s="20"/>
      <c r="L22" s="20"/>
      <c r="N22" s="20"/>
      <c r="P22" s="20"/>
      <c r="R22" s="20"/>
      <c r="T22" s="20"/>
      <c r="V22" s="20"/>
      <c r="X22" s="20"/>
      <c r="AB22" s="36"/>
    </row>
    <row r="23" spans="1:36">
      <c r="H23" s="20"/>
      <c r="J23" s="20"/>
      <c r="L23" s="20"/>
      <c r="N23" s="20"/>
      <c r="P23" s="20"/>
      <c r="T23" s="20"/>
      <c r="V23" s="20"/>
      <c r="X23" s="20"/>
      <c r="Z23" s="9"/>
      <c r="AB23" s="36"/>
    </row>
    <row r="24" spans="1:36">
      <c r="H24" s="20"/>
      <c r="J24" s="20"/>
      <c r="L24" s="21"/>
      <c r="N24" s="20"/>
      <c r="P24" s="20"/>
      <c r="AB24" s="36"/>
    </row>
    <row r="25" spans="1:36">
      <c r="H25" s="20"/>
      <c r="J25" s="20"/>
      <c r="L25" s="20"/>
      <c r="N25" s="20"/>
      <c r="P25" s="20"/>
      <c r="AB25" s="36"/>
    </row>
    <row r="26" spans="1:36">
      <c r="H26" s="20"/>
      <c r="N26" s="21"/>
      <c r="P26" s="20"/>
      <c r="V26" s="20"/>
      <c r="AB26" s="36"/>
    </row>
    <row r="27" spans="1:36">
      <c r="H27" s="20"/>
      <c r="J27" s="20"/>
      <c r="L27" s="20"/>
      <c r="V27" s="20"/>
    </row>
    <row r="28" spans="1:36">
      <c r="H28" s="20"/>
    </row>
    <row r="29" spans="1:36">
      <c r="H29" s="20"/>
    </row>
    <row r="30" spans="1:36">
      <c r="H30" s="20"/>
    </row>
    <row r="31" spans="1:36">
      <c r="H31" s="20"/>
    </row>
    <row r="32" spans="1:36">
      <c r="H32" s="20"/>
    </row>
    <row r="33" spans="8:8">
      <c r="H33" s="20"/>
    </row>
    <row r="34" spans="8:8">
      <c r="H34" s="20"/>
    </row>
    <row r="35" spans="8:8">
      <c r="H35" s="20"/>
    </row>
    <row r="36" spans="8:8">
      <c r="H36" s="20"/>
    </row>
    <row r="37" spans="8:8">
      <c r="H37" s="20"/>
    </row>
  </sheetData>
  <mergeCells count="27">
    <mergeCell ref="A16:B16"/>
    <mergeCell ref="A14:B14"/>
    <mergeCell ref="A17:B17"/>
    <mergeCell ref="A5:Z5"/>
    <mergeCell ref="A10:B10"/>
    <mergeCell ref="A11:B11"/>
    <mergeCell ref="J7:L7"/>
    <mergeCell ref="N7:P7"/>
    <mergeCell ref="A8:B8"/>
    <mergeCell ref="A9:B9"/>
    <mergeCell ref="D7:D8"/>
    <mergeCell ref="F7:F8"/>
    <mergeCell ref="H7:H8"/>
    <mergeCell ref="X7:X8"/>
    <mergeCell ref="Z7:Z8"/>
    <mergeCell ref="R7:R8"/>
    <mergeCell ref="A1:Z1"/>
    <mergeCell ref="A2:Z2"/>
    <mergeCell ref="A3:Z3"/>
    <mergeCell ref="D6:H6"/>
    <mergeCell ref="J6:P6"/>
    <mergeCell ref="R6:Z6"/>
    <mergeCell ref="A13:B13"/>
    <mergeCell ref="T7:T8"/>
    <mergeCell ref="A12:B12"/>
    <mergeCell ref="A15:B15"/>
    <mergeCell ref="V7:V8"/>
  </mergeCells>
  <pageMargins left="0.39" right="0.39" top="0.39" bottom="0.39" header="0" footer="0"/>
  <pageSetup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  <pageSetUpPr fitToPage="1"/>
  </sheetPr>
  <dimension ref="A1:P29"/>
  <sheetViews>
    <sheetView rightToLeft="1" view="pageBreakPreview" zoomScaleNormal="100" zoomScaleSheetLayoutView="100" workbookViewId="0">
      <selection activeCell="J19" sqref="J19:J20"/>
    </sheetView>
  </sheetViews>
  <sheetFormatPr defaultRowHeight="12.75"/>
  <cols>
    <col min="1" max="1" width="34.28515625" customWidth="1"/>
    <col min="2" max="2" width="1.28515625" customWidth="1"/>
    <col min="3" max="3" width="16.140625" bestFit="1" customWidth="1"/>
    <col min="4" max="4" width="1.28515625" customWidth="1"/>
    <col min="5" max="5" width="21.42578125" customWidth="1"/>
    <col min="6" max="6" width="1.28515625" customWidth="1"/>
    <col min="7" max="7" width="19" customWidth="1"/>
    <col min="8" max="8" width="1.28515625" customWidth="1"/>
    <col min="9" max="9" width="17.5703125" bestFit="1" customWidth="1"/>
    <col min="10" max="10" width="1.28515625" customWidth="1"/>
    <col min="11" max="11" width="18.28515625" bestFit="1" customWidth="1"/>
    <col min="12" max="12" width="6.140625" customWidth="1"/>
    <col min="13" max="13" width="18.140625" bestFit="1" customWidth="1"/>
    <col min="14" max="14" width="16.42578125" bestFit="1" customWidth="1"/>
  </cols>
  <sheetData>
    <row r="1" spans="1:16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6" ht="21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6" ht="21.75" customHeight="1">
      <c r="A3" s="95" t="s">
        <v>110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6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6" ht="24">
      <c r="A5" s="96" t="s">
        <v>53</v>
      </c>
      <c r="B5" s="96"/>
      <c r="C5" s="96"/>
      <c r="D5" s="96"/>
      <c r="E5" s="96"/>
      <c r="F5" s="96"/>
      <c r="G5" s="96"/>
      <c r="H5" s="96"/>
      <c r="I5" s="96"/>
      <c r="J5" s="96"/>
      <c r="K5" s="96"/>
    </row>
    <row r="6" spans="1:16" ht="24.75" customHeight="1">
      <c r="A6" s="40" t="s">
        <v>57</v>
      </c>
      <c r="C6" s="2" t="s">
        <v>105</v>
      </c>
      <c r="E6" s="99" t="s">
        <v>2</v>
      </c>
      <c r="F6" s="99"/>
      <c r="G6" s="99"/>
      <c r="I6" s="94" t="s">
        <v>111</v>
      </c>
      <c r="J6" s="94"/>
      <c r="K6" s="94"/>
    </row>
    <row r="7" spans="1:16" ht="39" customHeight="1">
      <c r="A7" s="2" t="s">
        <v>20</v>
      </c>
      <c r="C7" s="2" t="s">
        <v>21</v>
      </c>
      <c r="E7" s="2" t="s">
        <v>22</v>
      </c>
      <c r="G7" s="2" t="s">
        <v>23</v>
      </c>
      <c r="I7" s="2" t="s">
        <v>21</v>
      </c>
      <c r="K7" s="29" t="s">
        <v>11</v>
      </c>
    </row>
    <row r="8" spans="1:16" ht="24.75" customHeight="1">
      <c r="A8" s="12" t="s">
        <v>54</v>
      </c>
      <c r="C8" s="14">
        <v>15080011</v>
      </c>
      <c r="D8" s="14"/>
      <c r="E8" s="14">
        <v>370051520702</v>
      </c>
      <c r="F8" s="14"/>
      <c r="G8" s="14">
        <v>370052089586</v>
      </c>
      <c r="H8" s="14"/>
      <c r="I8" s="81">
        <v>14511127</v>
      </c>
      <c r="J8" s="10"/>
      <c r="K8" s="82">
        <v>3.7894120695359889E-4</v>
      </c>
      <c r="L8" s="33"/>
      <c r="M8" s="20"/>
      <c r="N8" s="66"/>
      <c r="O8" s="45"/>
      <c r="P8" s="50"/>
    </row>
    <row r="9" spans="1:16" ht="24.75" customHeight="1">
      <c r="A9" s="13" t="s">
        <v>87</v>
      </c>
      <c r="C9" s="14">
        <v>1957758</v>
      </c>
      <c r="D9" s="14"/>
      <c r="E9" s="14">
        <v>1087128922</v>
      </c>
      <c r="F9" s="14"/>
      <c r="G9" s="14">
        <v>1080871000</v>
      </c>
      <c r="H9" s="14"/>
      <c r="I9" s="14">
        <v>8215680</v>
      </c>
      <c r="J9" s="10"/>
      <c r="K9" s="82">
        <v>2.1454292937719745E-4</v>
      </c>
      <c r="L9" s="33"/>
      <c r="M9" s="20"/>
      <c r="N9" s="66"/>
      <c r="O9" s="45"/>
      <c r="P9" s="50"/>
    </row>
    <row r="10" spans="1:16" ht="24.75" customHeight="1">
      <c r="A10" s="13" t="s">
        <v>55</v>
      </c>
      <c r="C10" s="14">
        <v>71798562967</v>
      </c>
      <c r="D10" s="14"/>
      <c r="E10" s="14">
        <v>12481729369651</v>
      </c>
      <c r="F10" s="14"/>
      <c r="G10" s="14">
        <v>12474521296523</v>
      </c>
      <c r="H10" s="14"/>
      <c r="I10" s="14">
        <v>79006636095</v>
      </c>
      <c r="J10" s="10"/>
      <c r="K10" s="82">
        <v>2.0631664266450889</v>
      </c>
      <c r="L10" s="33"/>
      <c r="M10" s="20"/>
      <c r="N10" s="66"/>
      <c r="O10" s="45"/>
      <c r="P10" s="50"/>
    </row>
    <row r="11" spans="1:16" ht="24.75" customHeight="1">
      <c r="A11" s="13" t="s">
        <v>56</v>
      </c>
      <c r="C11" s="14">
        <v>7531394</v>
      </c>
      <c r="D11" s="10"/>
      <c r="E11" s="14">
        <v>31848</v>
      </c>
      <c r="F11" s="14"/>
      <c r="G11" s="14">
        <v>630000</v>
      </c>
      <c r="H11" s="14"/>
      <c r="I11" s="14">
        <v>6933242</v>
      </c>
      <c r="J11" s="10"/>
      <c r="K11" s="82">
        <v>1.8105355232445996E-4</v>
      </c>
      <c r="L11" s="33"/>
      <c r="M11" s="20"/>
      <c r="N11" s="66"/>
      <c r="O11" s="45"/>
      <c r="P11" s="50"/>
    </row>
    <row r="12" spans="1:16" ht="24.75" customHeight="1">
      <c r="A12" s="13" t="s">
        <v>87</v>
      </c>
      <c r="C12" s="14">
        <v>40000000000</v>
      </c>
      <c r="D12" s="10"/>
      <c r="E12" s="14">
        <v>0</v>
      </c>
      <c r="F12" s="10"/>
      <c r="G12" s="14">
        <v>0</v>
      </c>
      <c r="H12" s="10"/>
      <c r="I12" s="81">
        <v>40000000000</v>
      </c>
      <c r="J12" s="10"/>
      <c r="K12" s="82">
        <v>1.0445534849322149</v>
      </c>
      <c r="L12" s="33"/>
      <c r="M12" s="20"/>
      <c r="N12" s="66"/>
      <c r="O12" s="45"/>
      <c r="P12" s="50"/>
    </row>
    <row r="13" spans="1:16" ht="24.75" customHeight="1">
      <c r="A13" s="17" t="s">
        <v>24</v>
      </c>
      <c r="C13" s="14">
        <v>7252309</v>
      </c>
      <c r="D13" s="10"/>
      <c r="E13" s="14">
        <v>32658</v>
      </c>
      <c r="F13" s="14"/>
      <c r="G13" s="14">
        <v>630000</v>
      </c>
      <c r="H13" s="14"/>
      <c r="I13" s="14">
        <v>6654967</v>
      </c>
      <c r="J13" s="14"/>
      <c r="K13" s="82">
        <v>1.7378672429897216E-4</v>
      </c>
      <c r="L13" s="33"/>
      <c r="M13" s="20"/>
      <c r="N13" s="66"/>
      <c r="O13" s="45"/>
      <c r="P13" s="50"/>
    </row>
    <row r="14" spans="1:16" ht="24.75" customHeight="1" thickBot="1">
      <c r="A14" s="8" t="s">
        <v>14</v>
      </c>
      <c r="C14" s="83">
        <f>SUM(C8:C13)</f>
        <v>111830384439</v>
      </c>
      <c r="D14" s="10"/>
      <c r="E14" s="84">
        <f>SUM(E8:E13)</f>
        <v>12852868083781</v>
      </c>
      <c r="F14" s="10"/>
      <c r="G14" s="84">
        <f>SUM(G8:G13)</f>
        <v>12845655517109</v>
      </c>
      <c r="H14" s="10"/>
      <c r="I14" s="84">
        <f>SUM(I8:I13)</f>
        <v>119042951111</v>
      </c>
      <c r="J14" s="10"/>
      <c r="K14" s="85">
        <f>SUM(K8:K13)</f>
        <v>3.1086682359902578</v>
      </c>
      <c r="L14" s="33"/>
      <c r="M14" s="20"/>
      <c r="N14" s="66"/>
      <c r="O14" s="45"/>
      <c r="P14" s="50"/>
    </row>
    <row r="15" spans="1:16" ht="13.5" thickTop="1">
      <c r="E15" s="25"/>
      <c r="G15" s="25"/>
      <c r="M15" s="20"/>
    </row>
    <row r="16" spans="1:16">
      <c r="C16" s="20"/>
      <c r="E16" s="20"/>
      <c r="G16" s="20"/>
      <c r="I16" s="20"/>
    </row>
    <row r="17" spans="3:11">
      <c r="G17" s="20"/>
      <c r="I17" s="20"/>
    </row>
    <row r="18" spans="3:11">
      <c r="G18" s="20"/>
      <c r="I18" s="20"/>
      <c r="K18" s="20"/>
    </row>
    <row r="19" spans="3:11">
      <c r="E19" s="20"/>
      <c r="I19" s="20"/>
      <c r="K19" s="20"/>
    </row>
    <row r="20" spans="3:11">
      <c r="E20" s="25"/>
      <c r="G20" s="20"/>
      <c r="I20" s="25"/>
    </row>
    <row r="21" spans="3:11">
      <c r="C21" s="20"/>
      <c r="E21" s="51"/>
      <c r="G21" s="20"/>
      <c r="I21" s="25"/>
    </row>
    <row r="22" spans="3:11">
      <c r="E22" s="25"/>
      <c r="G22" s="20"/>
      <c r="I22" s="20"/>
    </row>
    <row r="23" spans="3:11">
      <c r="E23" s="51"/>
      <c r="I23" s="20"/>
      <c r="K23" s="20"/>
    </row>
    <row r="24" spans="3:11">
      <c r="E24" s="20"/>
      <c r="G24" s="20"/>
    </row>
    <row r="25" spans="3:11">
      <c r="G25" s="20"/>
    </row>
    <row r="26" spans="3:11">
      <c r="E26" s="20"/>
    </row>
    <row r="29" spans="3:11">
      <c r="E29" s="20"/>
    </row>
  </sheetData>
  <mergeCells count="6">
    <mergeCell ref="A1:K1"/>
    <mergeCell ref="A2:K2"/>
    <mergeCell ref="A3:K3"/>
    <mergeCell ref="E6:G6"/>
    <mergeCell ref="A5:K5"/>
    <mergeCell ref="I6:K6"/>
  </mergeCells>
  <pageMargins left="0.39" right="0.39" top="0.39" bottom="0.39" header="0" footer="0"/>
  <pageSetup scale="9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  <pageSetUpPr fitToPage="1"/>
  </sheetPr>
  <dimension ref="A1:M17"/>
  <sheetViews>
    <sheetView rightToLeft="1" view="pageBreakPreview" zoomScaleNormal="100" zoomScaleSheetLayoutView="100" workbookViewId="0">
      <selection activeCell="B20" sqref="B20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8.28515625" bestFit="1" customWidth="1"/>
    <col min="5" max="5" width="1.28515625" customWidth="1"/>
    <col min="6" max="6" width="17.7109375" bestFit="1" customWidth="1"/>
    <col min="7" max="7" width="1.28515625" customWidth="1"/>
    <col min="8" max="8" width="6" customWidth="1"/>
    <col min="9" max="9" width="1.28515625" customWidth="1"/>
    <col min="10" max="10" width="7.5703125" customWidth="1"/>
    <col min="11" max="11" width="0.28515625" customWidth="1"/>
    <col min="27" max="27" width="11.5703125" customWidth="1"/>
  </cols>
  <sheetData>
    <row r="1" spans="1:13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</row>
    <row r="2" spans="1:13" ht="21.75" customHeight="1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</row>
    <row r="3" spans="1:13" ht="21.75" customHeight="1">
      <c r="A3" s="95" t="s">
        <v>110</v>
      </c>
      <c r="B3" s="95"/>
      <c r="C3" s="95"/>
      <c r="D3" s="95"/>
      <c r="E3" s="95"/>
      <c r="F3" s="95"/>
      <c r="G3" s="95"/>
      <c r="H3" s="95"/>
      <c r="I3" s="95"/>
      <c r="J3" s="95"/>
    </row>
    <row r="4" spans="1:13" ht="14.45" customHeight="1"/>
    <row r="5" spans="1:13" ht="29.1" customHeight="1">
      <c r="A5" s="96" t="s">
        <v>58</v>
      </c>
      <c r="B5" s="96"/>
      <c r="C5" s="96"/>
      <c r="D5" s="96"/>
      <c r="E5" s="96"/>
      <c r="F5" s="96"/>
      <c r="G5" s="96"/>
      <c r="H5" s="96"/>
      <c r="I5" s="96"/>
      <c r="J5" s="96"/>
    </row>
    <row r="6" spans="1:13" ht="36" customHeight="1">
      <c r="A6" s="99" t="s">
        <v>26</v>
      </c>
      <c r="B6" s="99"/>
      <c r="C6" s="10"/>
      <c r="D6" s="2" t="s">
        <v>27</v>
      </c>
      <c r="E6" s="10"/>
      <c r="F6" s="2" t="s">
        <v>21</v>
      </c>
      <c r="G6" s="10"/>
      <c r="H6" s="29" t="s">
        <v>28</v>
      </c>
      <c r="I6" s="30"/>
      <c r="J6" s="29" t="s">
        <v>29</v>
      </c>
    </row>
    <row r="7" spans="1:13" ht="24.75" customHeight="1">
      <c r="A7" s="107" t="s">
        <v>30</v>
      </c>
      <c r="B7" s="107"/>
      <c r="C7" s="10"/>
      <c r="D7" s="27" t="s">
        <v>69</v>
      </c>
      <c r="E7" s="10"/>
      <c r="F7" s="22">
        <f>'درآمد سرمایه گذاری در سهام'!K14</f>
        <v>-412323517248</v>
      </c>
      <c r="G7" s="10"/>
      <c r="H7" s="39">
        <v>0</v>
      </c>
      <c r="I7" s="10"/>
      <c r="J7" s="37">
        <v>0</v>
      </c>
      <c r="L7" s="19"/>
      <c r="M7" s="26"/>
    </row>
    <row r="8" spans="1:13" ht="24.75" customHeight="1">
      <c r="A8" s="97" t="s">
        <v>31</v>
      </c>
      <c r="B8" s="97"/>
      <c r="C8" s="10"/>
      <c r="D8" s="13" t="s">
        <v>32</v>
      </c>
      <c r="E8" s="10"/>
      <c r="F8" s="23">
        <f>'درآمد سرمایه گذاری در صندوق'!H27</f>
        <v>99149424829</v>
      </c>
      <c r="G8" s="10"/>
      <c r="H8" s="37">
        <v>0</v>
      </c>
      <c r="I8" s="10"/>
      <c r="J8" s="37">
        <v>2.5891719306972325</v>
      </c>
      <c r="L8" s="19"/>
      <c r="M8" s="26"/>
    </row>
    <row r="9" spans="1:13" ht="24.75" customHeight="1">
      <c r="A9" s="97" t="s">
        <v>33</v>
      </c>
      <c r="B9" s="97"/>
      <c r="C9" s="10"/>
      <c r="D9" s="13" t="s">
        <v>70</v>
      </c>
      <c r="E9" s="10"/>
      <c r="F9" s="14">
        <f>'درآمد سپرده بانکی'!C15</f>
        <v>1093657183</v>
      </c>
      <c r="G9" s="10"/>
      <c r="H9" s="37">
        <v>0</v>
      </c>
      <c r="I9" s="10"/>
      <c r="J9" s="37">
        <v>2.8559585545594977E-2</v>
      </c>
      <c r="L9" s="19"/>
      <c r="M9" s="26"/>
    </row>
    <row r="10" spans="1:13" ht="24.75" customHeight="1">
      <c r="A10" s="97" t="s">
        <v>34</v>
      </c>
      <c r="B10" s="97"/>
      <c r="C10" s="10"/>
      <c r="D10" s="13" t="s">
        <v>71</v>
      </c>
      <c r="E10" s="10"/>
      <c r="F10" s="15">
        <f>'سایر درآمدها'!F11</f>
        <v>1026349</v>
      </c>
      <c r="G10" s="10"/>
      <c r="H10" s="75">
        <v>0</v>
      </c>
      <c r="I10" s="10"/>
      <c r="J10" s="37">
        <v>2.6801910617667341E-5</v>
      </c>
      <c r="L10" s="19"/>
      <c r="M10" s="26"/>
    </row>
    <row r="11" spans="1:13" ht="24.75" customHeight="1" thickBot="1">
      <c r="A11" s="98" t="s">
        <v>14</v>
      </c>
      <c r="B11" s="98"/>
      <c r="C11" s="10"/>
      <c r="D11" s="14"/>
      <c r="E11" s="10"/>
      <c r="F11" s="24">
        <f>SUM(F7:F10)</f>
        <v>-312079408887</v>
      </c>
      <c r="G11" s="10"/>
      <c r="H11" s="16">
        <f>SUM(H7:H10)</f>
        <v>0</v>
      </c>
      <c r="I11" s="10"/>
      <c r="J11" s="38">
        <f>SUM(J7:J10)</f>
        <v>2.6177583181534452</v>
      </c>
      <c r="L11" s="19"/>
      <c r="M11" s="26"/>
    </row>
    <row r="12" spans="1:13" ht="13.5" thickTop="1"/>
    <row r="14" spans="1:13">
      <c r="J14" s="20"/>
    </row>
    <row r="15" spans="1:13" ht="18.75">
      <c r="F15" s="20"/>
      <c r="H15" s="14"/>
      <c r="J15" s="46"/>
    </row>
    <row r="16" spans="1:13">
      <c r="J16" s="20"/>
    </row>
    <row r="17" spans="6:6">
      <c r="F17" s="20"/>
    </row>
  </sheetData>
  <mergeCells count="10">
    <mergeCell ref="A1:J1"/>
    <mergeCell ref="A2:J2"/>
    <mergeCell ref="A3:J3"/>
    <mergeCell ref="A6:B6"/>
    <mergeCell ref="A11:B11"/>
    <mergeCell ref="A5:J5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  <pageSetUpPr fitToPage="1"/>
  </sheetPr>
  <dimension ref="A1:AM22"/>
  <sheetViews>
    <sheetView rightToLeft="1" view="pageBreakPreview" zoomScaleNormal="100" zoomScaleSheetLayoutView="100" workbookViewId="0">
      <selection activeCell="M15" sqref="M15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7.7109375" bestFit="1" customWidth="1"/>
    <col min="5" max="5" width="1.28515625" customWidth="1"/>
    <col min="6" max="6" width="17.7109375" bestFit="1" customWidth="1"/>
    <col min="7" max="7" width="1" customWidth="1"/>
    <col min="8" max="8" width="8.28515625" hidden="1" customWidth="1"/>
    <col min="9" max="9" width="14.7109375" customWidth="1"/>
    <col min="10" max="10" width="1" customWidth="1"/>
    <col min="11" max="11" width="19.5703125" bestFit="1" customWidth="1"/>
    <col min="12" max="12" width="1.28515625" customWidth="1"/>
    <col min="13" max="13" width="17.7109375" customWidth="1"/>
    <col min="14" max="14" width="1.28515625" customWidth="1"/>
    <col min="15" max="15" width="17.5703125" bestFit="1" customWidth="1"/>
    <col min="16" max="16" width="1.28515625" customWidth="1"/>
    <col min="17" max="17" width="4" hidden="1" customWidth="1"/>
    <col min="18" max="18" width="15.7109375" bestFit="1" customWidth="1"/>
    <col min="19" max="19" width="0.7109375" customWidth="1"/>
    <col min="20" max="20" width="17.7109375" bestFit="1" customWidth="1"/>
    <col min="21" max="21" width="1" customWidth="1"/>
    <col min="28" max="28" width="11.5703125" customWidth="1"/>
  </cols>
  <sheetData>
    <row r="1" spans="1:39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1"/>
    </row>
    <row r="2" spans="1:39" ht="21.75" customHeight="1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1"/>
    </row>
    <row r="3" spans="1:39" ht="21.75" customHeight="1">
      <c r="A3" s="95" t="s">
        <v>110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1"/>
    </row>
    <row r="4" spans="1:39" ht="14.45" customHeight="1"/>
    <row r="5" spans="1:39" ht="33" customHeight="1">
      <c r="A5" s="96" t="s">
        <v>89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</row>
    <row r="6" spans="1:39" ht="33" customHeight="1">
      <c r="A6" s="10" t="s">
        <v>81</v>
      </c>
      <c r="B6" s="10"/>
      <c r="C6" s="10"/>
      <c r="D6" s="94" t="s">
        <v>112</v>
      </c>
      <c r="E6" s="94"/>
      <c r="F6" s="94"/>
      <c r="G6" s="94"/>
      <c r="H6" s="94"/>
      <c r="I6" s="94"/>
      <c r="J6" s="94"/>
      <c r="K6" s="94"/>
      <c r="L6" s="93"/>
      <c r="M6" s="94" t="s">
        <v>113</v>
      </c>
      <c r="N6" s="94"/>
      <c r="O6" s="94"/>
      <c r="P6" s="94"/>
      <c r="Q6" s="94"/>
      <c r="R6" s="94"/>
      <c r="S6" s="94"/>
      <c r="T6" s="94"/>
      <c r="U6" s="92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</row>
    <row r="7" spans="1:39" ht="24.75" customHeight="1">
      <c r="A7" s="10"/>
      <c r="B7" s="10"/>
      <c r="C7" s="10"/>
      <c r="D7" s="18" t="s">
        <v>38</v>
      </c>
      <c r="E7" s="8"/>
      <c r="F7" s="18" t="s">
        <v>37</v>
      </c>
      <c r="G7" s="8"/>
      <c r="H7" s="18" t="s">
        <v>36</v>
      </c>
      <c r="I7" s="73" t="s">
        <v>36</v>
      </c>
      <c r="J7" s="8"/>
      <c r="K7" s="90" t="s">
        <v>14</v>
      </c>
      <c r="L7" s="93"/>
      <c r="M7" s="18" t="s">
        <v>38</v>
      </c>
      <c r="N7" s="10"/>
      <c r="O7" s="18" t="s">
        <v>37</v>
      </c>
      <c r="P7" s="10"/>
      <c r="Q7" s="18" t="s">
        <v>36</v>
      </c>
      <c r="R7" s="18" t="s">
        <v>36</v>
      </c>
      <c r="S7" s="10"/>
      <c r="T7" s="40" t="s">
        <v>14</v>
      </c>
      <c r="U7" s="92"/>
    </row>
    <row r="8" spans="1:39" ht="36" customHeight="1">
      <c r="A8" s="99" t="s">
        <v>35</v>
      </c>
      <c r="B8" s="99"/>
      <c r="C8" s="8"/>
      <c r="D8" s="3" t="s">
        <v>60</v>
      </c>
      <c r="E8" s="10"/>
      <c r="F8" s="2" t="s">
        <v>59</v>
      </c>
      <c r="G8" s="8"/>
      <c r="H8" s="2" t="s">
        <v>68</v>
      </c>
      <c r="I8" s="73" t="s">
        <v>68</v>
      </c>
      <c r="J8" s="8"/>
      <c r="K8" s="18" t="s">
        <v>21</v>
      </c>
      <c r="L8" s="10"/>
      <c r="M8" s="18" t="s">
        <v>60</v>
      </c>
      <c r="N8" s="10"/>
      <c r="O8" s="18" t="s">
        <v>59</v>
      </c>
      <c r="P8" s="10"/>
      <c r="Q8" s="2" t="s">
        <v>68</v>
      </c>
      <c r="R8" s="18" t="s">
        <v>68</v>
      </c>
      <c r="S8" s="10"/>
      <c r="T8" s="18" t="s">
        <v>21</v>
      </c>
      <c r="U8" s="10"/>
    </row>
    <row r="9" spans="1:39" ht="24.75" customHeight="1">
      <c r="A9" s="97" t="s">
        <v>90</v>
      </c>
      <c r="B9" s="97"/>
      <c r="C9" s="13"/>
      <c r="D9" s="22">
        <f>'درآمد ناشی از فروش'!I8</f>
        <v>-13080109710</v>
      </c>
      <c r="E9" s="10"/>
      <c r="F9" s="22">
        <f>'درآمد ناشی از تغییر قیمت اوراق'!I18</f>
        <v>-13166034389</v>
      </c>
      <c r="G9" s="14"/>
      <c r="H9" s="47"/>
      <c r="I9" s="47">
        <f>'درآمد سود سهام'!M8</f>
        <v>0</v>
      </c>
      <c r="J9" s="14"/>
      <c r="K9" s="22">
        <f>D9+F9+I9</f>
        <v>-26246144099</v>
      </c>
      <c r="L9" s="10"/>
      <c r="M9" s="22">
        <f>'درآمد ناشی از فروش'!Q8</f>
        <v>-25168966373</v>
      </c>
      <c r="N9" s="10"/>
      <c r="O9" s="22">
        <f>'درآمد ناشی از تغییر قیمت اوراق'!Q18</f>
        <v>-24824327270</v>
      </c>
      <c r="P9" s="10"/>
      <c r="Q9" s="47"/>
      <c r="R9" s="14">
        <f>'درآمد سود سهام'!S8</f>
        <v>658861848</v>
      </c>
      <c r="S9" s="10"/>
      <c r="T9" s="22">
        <f>M9+O9+R9</f>
        <v>-49334431795</v>
      </c>
      <c r="U9" s="10"/>
    </row>
    <row r="10" spans="1:39" ht="24.75" customHeight="1">
      <c r="A10" s="97" t="s">
        <v>13</v>
      </c>
      <c r="B10" s="97"/>
      <c r="C10" s="13"/>
      <c r="D10" s="23">
        <f>'درآمد ناشی از فروش'!I22</f>
        <v>0</v>
      </c>
      <c r="E10" s="10"/>
      <c r="F10" s="23">
        <f>'درآمد ناشی از تغییر قیمت اوراق'!I16</f>
        <v>-126021468934</v>
      </c>
      <c r="G10" s="14"/>
      <c r="H10" s="14"/>
      <c r="I10" s="14">
        <f>'درآمد سود سهام'!M9</f>
        <v>7519743491</v>
      </c>
      <c r="J10" s="14"/>
      <c r="K10" s="23">
        <f>D10+F10+I10</f>
        <v>-118501725443</v>
      </c>
      <c r="L10" s="10"/>
      <c r="M10" s="23">
        <f>'درآمد ناشی از فروش'!Q22</f>
        <v>1299109087</v>
      </c>
      <c r="N10" s="10"/>
      <c r="O10" s="23">
        <f>'درآمد ناشی از تغییر قیمت اوراق'!Q16</f>
        <v>-41403197200</v>
      </c>
      <c r="P10" s="10"/>
      <c r="Q10" s="14"/>
      <c r="R10" s="14">
        <f>'درآمد سود سهام'!S9</f>
        <v>7519743491</v>
      </c>
      <c r="S10" s="10"/>
      <c r="T10" s="23">
        <f>M10+O10+R10</f>
        <v>-32584344622</v>
      </c>
      <c r="U10" s="10"/>
    </row>
    <row r="11" spans="1:39" ht="24.75" customHeight="1">
      <c r="A11" s="97" t="s">
        <v>12</v>
      </c>
      <c r="B11" s="97"/>
      <c r="C11" s="13"/>
      <c r="D11" s="23">
        <f>'درآمد ناشی از فروش'!I12</f>
        <v>230920064</v>
      </c>
      <c r="E11" s="10"/>
      <c r="F11" s="23">
        <f>'درآمد ناشی از تغییر قیمت اوراق'!I13</f>
        <v>-3735609185</v>
      </c>
      <c r="G11" s="14"/>
      <c r="H11" s="14"/>
      <c r="I11" s="14">
        <v>0</v>
      </c>
      <c r="J11" s="14"/>
      <c r="K11" s="23">
        <f>D11+F11+I11</f>
        <v>-3504689121</v>
      </c>
      <c r="L11" s="10"/>
      <c r="M11" s="23">
        <f>'درآمد ناشی از فروش'!Q12</f>
        <v>9312639244</v>
      </c>
      <c r="N11" s="10"/>
      <c r="O11" s="23">
        <f>'درآمد ناشی از تغییر قیمت اوراق'!Q13</f>
        <v>226688198404</v>
      </c>
      <c r="P11" s="10"/>
      <c r="Q11" s="14"/>
      <c r="R11" s="14">
        <v>0</v>
      </c>
      <c r="S11" s="10"/>
      <c r="T11" s="23">
        <f>M11+O11+R11</f>
        <v>236000837648</v>
      </c>
      <c r="U11" s="10"/>
    </row>
    <row r="12" spans="1:39" ht="24.75" customHeight="1">
      <c r="A12" s="97" t="s">
        <v>106</v>
      </c>
      <c r="B12" s="97"/>
      <c r="C12" s="13"/>
      <c r="D12" s="23">
        <f>'درآمد ناشی از فروش'!I10</f>
        <v>1666887161</v>
      </c>
      <c r="E12" s="10"/>
      <c r="F12" s="23">
        <f>'درآمد ناشی از تغییر قیمت اوراق'!I15</f>
        <v>2017234746</v>
      </c>
      <c r="G12" s="14"/>
      <c r="H12" s="14"/>
      <c r="I12" s="14">
        <v>0</v>
      </c>
      <c r="J12" s="14"/>
      <c r="K12" s="23">
        <f>D12+F12+I12</f>
        <v>3684121907</v>
      </c>
      <c r="L12" s="10"/>
      <c r="M12" s="23">
        <f>'درآمد ناشی از فروش'!Q10</f>
        <v>1766923580</v>
      </c>
      <c r="N12" s="10"/>
      <c r="O12" s="23">
        <f>'درآمد ناشی از تغییر قیمت اوراق'!Q15</f>
        <v>1976930006</v>
      </c>
      <c r="P12" s="10"/>
      <c r="Q12" s="14"/>
      <c r="R12" s="14">
        <v>0</v>
      </c>
      <c r="S12" s="10"/>
      <c r="T12" s="23">
        <f>M12+O12+R12</f>
        <v>3743853586</v>
      </c>
      <c r="U12" s="10"/>
    </row>
    <row r="13" spans="1:39" ht="24.75" customHeight="1">
      <c r="A13" s="97" t="s">
        <v>85</v>
      </c>
      <c r="B13" s="97"/>
      <c r="C13" s="13"/>
      <c r="D13" s="68">
        <f>'درآمد ناشی از فروش'!I11</f>
        <v>-267755080492</v>
      </c>
      <c r="E13" s="10"/>
      <c r="F13" s="68">
        <v>0</v>
      </c>
      <c r="G13" s="14"/>
      <c r="H13" s="14"/>
      <c r="I13" s="14">
        <v>0</v>
      </c>
      <c r="J13" s="14"/>
      <c r="K13" s="71">
        <f>D13+F13+I13</f>
        <v>-267755080492</v>
      </c>
      <c r="L13" s="10"/>
      <c r="M13" s="71">
        <f>'درآمد ناشی از فروش'!Q11</f>
        <v>-267755080492</v>
      </c>
      <c r="N13" s="10"/>
      <c r="O13" s="68">
        <v>0</v>
      </c>
      <c r="P13" s="10"/>
      <c r="Q13" s="14"/>
      <c r="R13" s="68">
        <v>0</v>
      </c>
      <c r="S13" s="10"/>
      <c r="T13" s="68">
        <f>M13+O13+R13</f>
        <v>-267755080492</v>
      </c>
      <c r="U13" s="10"/>
    </row>
    <row r="14" spans="1:39" ht="24.75" customHeight="1" thickBot="1">
      <c r="A14" s="98" t="s">
        <v>14</v>
      </c>
      <c r="B14" s="98"/>
      <c r="C14" s="8"/>
      <c r="D14" s="69">
        <f>SUM(D9:D13)</f>
        <v>-278937382977</v>
      </c>
      <c r="E14" s="10"/>
      <c r="F14" s="69">
        <f>SUM(F9:F13)</f>
        <v>-140905877762</v>
      </c>
      <c r="G14" s="14"/>
      <c r="H14" s="70">
        <f>SUM(H9:H11)</f>
        <v>0</v>
      </c>
      <c r="I14" s="74">
        <f>SUM(I9:I13)</f>
        <v>7519743491</v>
      </c>
      <c r="J14" s="14"/>
      <c r="K14" s="24">
        <f>SUM(K9:K13)</f>
        <v>-412323517248</v>
      </c>
      <c r="L14" s="10"/>
      <c r="M14" s="24">
        <f>SUM(M9:M13)</f>
        <v>-280545374954</v>
      </c>
      <c r="N14" s="10"/>
      <c r="O14" s="69">
        <f>SUM(O9:O13)</f>
        <v>162437603940</v>
      </c>
      <c r="P14" s="10"/>
      <c r="Q14" s="16">
        <f>SUM(Q9:Q11)</f>
        <v>0</v>
      </c>
      <c r="R14" s="69">
        <f>SUM(R9:R13)</f>
        <v>8178605339</v>
      </c>
      <c r="S14" s="10"/>
      <c r="T14" s="69">
        <f>SUM(T9:T13)</f>
        <v>-109929165675</v>
      </c>
      <c r="U14" s="10"/>
    </row>
    <row r="15" spans="1:39" ht="13.5" thickTop="1"/>
    <row r="16" spans="1:39">
      <c r="T16" s="20"/>
    </row>
    <row r="17" spans="4:20">
      <c r="F17" s="21"/>
      <c r="I17" s="20"/>
      <c r="Q17" s="20"/>
      <c r="R17" s="20"/>
      <c r="T17" s="20"/>
    </row>
    <row r="18" spans="4:20">
      <c r="D18" s="21"/>
      <c r="F18" s="21"/>
      <c r="K18" s="21"/>
      <c r="Q18" s="20"/>
      <c r="R18" s="20"/>
      <c r="T18" s="20"/>
    </row>
    <row r="19" spans="4:20">
      <c r="D19" s="21"/>
      <c r="Q19" s="20"/>
      <c r="R19" s="20"/>
      <c r="T19" s="20"/>
    </row>
    <row r="21" spans="4:20">
      <c r="D21" s="21"/>
      <c r="F21" s="21"/>
      <c r="I21" s="20"/>
      <c r="M21" s="21"/>
      <c r="O21" s="21"/>
      <c r="T21" s="21"/>
    </row>
    <row r="22" spans="4:20">
      <c r="D22" s="21"/>
      <c r="O22" s="21"/>
      <c r="R22" s="21"/>
    </row>
  </sheetData>
  <mergeCells count="13">
    <mergeCell ref="A11:B11"/>
    <mergeCell ref="A14:B14"/>
    <mergeCell ref="A8:B8"/>
    <mergeCell ref="A9:B9"/>
    <mergeCell ref="A13:B13"/>
    <mergeCell ref="A10:B10"/>
    <mergeCell ref="A12:B12"/>
    <mergeCell ref="D6:K6"/>
    <mergeCell ref="A1:T1"/>
    <mergeCell ref="A2:T2"/>
    <mergeCell ref="A3:T3"/>
    <mergeCell ref="M6:T6"/>
    <mergeCell ref="A5:U5"/>
  </mergeCells>
  <pageMargins left="0.39" right="0.39" top="0.39" bottom="0.39" header="0" footer="0"/>
  <pageSetup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  <pageSetUpPr fitToPage="1"/>
  </sheetPr>
  <dimension ref="A1:T34"/>
  <sheetViews>
    <sheetView rightToLeft="1" view="pageBreakPreview" zoomScaleNormal="80" zoomScaleSheetLayoutView="100" workbookViewId="0">
      <selection activeCell="D28" sqref="D28"/>
    </sheetView>
  </sheetViews>
  <sheetFormatPr defaultRowHeight="12.75"/>
  <cols>
    <col min="1" max="1" width="6.42578125" bestFit="1" customWidth="1"/>
    <col min="2" max="2" width="29.140625" customWidth="1"/>
    <col min="3" max="3" width="1.28515625" customWidth="1"/>
    <col min="4" max="4" width="16.42578125" bestFit="1" customWidth="1"/>
    <col min="5" max="5" width="1.28515625" customWidth="1"/>
    <col min="6" max="6" width="17.28515625" customWidth="1"/>
    <col min="7" max="7" width="1.28515625" customWidth="1"/>
    <col min="8" max="8" width="18.85546875" customWidth="1"/>
    <col min="9" max="9" width="1.28515625" customWidth="1"/>
    <col min="10" max="10" width="18.7109375" customWidth="1"/>
    <col min="11" max="11" width="1.28515625" customWidth="1"/>
    <col min="12" max="12" width="17.28515625" customWidth="1"/>
    <col min="13" max="13" width="1.28515625" customWidth="1"/>
    <col min="14" max="14" width="16" bestFit="1" customWidth="1"/>
    <col min="15" max="15" width="9.7109375" customWidth="1"/>
    <col min="17" max="17" width="15" bestFit="1" customWidth="1"/>
    <col min="18" max="18" width="19.28515625" bestFit="1" customWidth="1"/>
    <col min="21" max="21" width="11.5703125" customWidth="1"/>
  </cols>
  <sheetData>
    <row r="1" spans="1:20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20" ht="21.75" customHeight="1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0" ht="21.75" customHeight="1">
      <c r="A3" s="95" t="s">
        <v>110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20" ht="14.45" customHeight="1"/>
    <row r="5" spans="1:20" ht="20.45" customHeight="1">
      <c r="A5" s="96" t="s">
        <v>61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Q5" s="43"/>
      <c r="R5" s="43"/>
      <c r="S5" s="43"/>
      <c r="T5" s="43"/>
    </row>
    <row r="6" spans="1:20" ht="24.75" customHeight="1">
      <c r="A6" s="10"/>
      <c r="B6" s="10"/>
      <c r="C6" s="10"/>
      <c r="D6" s="103" t="s">
        <v>112</v>
      </c>
      <c r="E6" s="103"/>
      <c r="F6" s="103"/>
      <c r="G6" s="103"/>
      <c r="H6" s="103"/>
      <c r="I6" s="10"/>
      <c r="J6" s="103" t="s">
        <v>113</v>
      </c>
      <c r="K6" s="103"/>
      <c r="L6" s="103"/>
      <c r="M6" s="103"/>
      <c r="N6" s="103"/>
      <c r="Q6" s="43"/>
      <c r="R6" s="43"/>
      <c r="S6" s="43"/>
      <c r="T6" s="43"/>
    </row>
    <row r="7" spans="1:20" ht="24.75" customHeight="1">
      <c r="A7" s="98" t="s">
        <v>17</v>
      </c>
      <c r="B7" s="98"/>
      <c r="C7" s="10"/>
      <c r="D7" s="2" t="s">
        <v>38</v>
      </c>
      <c r="E7" s="11"/>
      <c r="F7" s="2" t="s">
        <v>37</v>
      </c>
      <c r="G7" s="11"/>
      <c r="H7" s="3" t="s">
        <v>14</v>
      </c>
      <c r="I7" s="10"/>
      <c r="J7" s="2" t="s">
        <v>38</v>
      </c>
      <c r="K7" s="11"/>
      <c r="L7" s="77" t="s">
        <v>37</v>
      </c>
      <c r="M7" s="11"/>
      <c r="N7" s="3" t="s">
        <v>14</v>
      </c>
      <c r="Q7" s="43"/>
      <c r="R7" s="43"/>
      <c r="S7" s="43"/>
      <c r="T7" s="43"/>
    </row>
    <row r="8" spans="1:20" ht="39" customHeight="1">
      <c r="A8" s="103"/>
      <c r="B8" s="103"/>
      <c r="C8" s="10"/>
      <c r="D8" s="18" t="s">
        <v>60</v>
      </c>
      <c r="E8" s="10"/>
      <c r="F8" s="18" t="s">
        <v>59</v>
      </c>
      <c r="G8" s="10"/>
      <c r="H8" s="3" t="s">
        <v>21</v>
      </c>
      <c r="I8" s="10"/>
      <c r="J8" s="18" t="s">
        <v>60</v>
      </c>
      <c r="K8" s="10"/>
      <c r="L8" s="18" t="s">
        <v>67</v>
      </c>
      <c r="M8" s="10"/>
      <c r="N8" s="3" t="s">
        <v>21</v>
      </c>
      <c r="Q8" s="43"/>
      <c r="R8" s="43"/>
      <c r="S8" s="43"/>
      <c r="T8" s="43"/>
    </row>
    <row r="9" spans="1:20" ht="24.75" customHeight="1">
      <c r="A9" s="107" t="s">
        <v>88</v>
      </c>
      <c r="B9" s="107"/>
      <c r="C9" s="10"/>
      <c r="D9" s="22">
        <f>'درآمد ناشی از فروش'!I19</f>
        <v>0</v>
      </c>
      <c r="E9" s="10"/>
      <c r="F9" s="23">
        <v>0</v>
      </c>
      <c r="G9" s="10"/>
      <c r="H9" s="22">
        <f>F9+D9</f>
        <v>0</v>
      </c>
      <c r="I9" s="10"/>
      <c r="J9" s="47">
        <f>'درآمد ناشی از فروش'!Q19</f>
        <v>1371248068</v>
      </c>
      <c r="K9" s="10"/>
      <c r="L9" s="22">
        <v>0</v>
      </c>
      <c r="M9" s="10"/>
      <c r="N9" s="47">
        <f>L9+J9</f>
        <v>1371248068</v>
      </c>
      <c r="O9" s="31"/>
      <c r="Q9" s="43"/>
      <c r="R9" s="43"/>
      <c r="S9" s="43"/>
      <c r="T9" s="43"/>
    </row>
    <row r="10" spans="1:20" ht="24.75" customHeight="1">
      <c r="A10" s="97" t="s">
        <v>75</v>
      </c>
      <c r="B10" s="97"/>
      <c r="C10" s="10"/>
      <c r="D10" s="23">
        <f>'درآمد ناشی از فروش'!I9</f>
        <v>-351145045</v>
      </c>
      <c r="E10" s="10"/>
      <c r="F10" s="23">
        <f>'درآمد ناشی از تغییر قیمت اوراق'!I8</f>
        <v>-2922571273</v>
      </c>
      <c r="G10" s="10"/>
      <c r="H10" s="23">
        <f>F10+D10</f>
        <v>-3273716318</v>
      </c>
      <c r="I10" s="10"/>
      <c r="J10" s="14">
        <f>'درآمد ناشی از فروش'!Q9</f>
        <v>21757263012</v>
      </c>
      <c r="K10" s="10"/>
      <c r="L10" s="23">
        <f>'درآمد ناشی از تغییر قیمت اوراق'!Q8</f>
        <v>-1289841566</v>
      </c>
      <c r="M10" s="10"/>
      <c r="N10" s="14">
        <f>L10+J10</f>
        <v>20467421446</v>
      </c>
      <c r="O10" s="31"/>
      <c r="Q10" s="43"/>
      <c r="R10" s="43"/>
      <c r="S10" s="43"/>
      <c r="T10" s="43"/>
    </row>
    <row r="11" spans="1:20" ht="24.75" customHeight="1">
      <c r="A11" s="97" t="s">
        <v>94</v>
      </c>
      <c r="B11" s="97"/>
      <c r="C11" s="10"/>
      <c r="D11" s="23">
        <f>'درآمد ناشی از فروش'!I27</f>
        <v>0</v>
      </c>
      <c r="E11" s="10"/>
      <c r="F11" s="23">
        <v>0</v>
      </c>
      <c r="G11" s="10"/>
      <c r="H11" s="23">
        <f>F11+D11</f>
        <v>0</v>
      </c>
      <c r="I11" s="10"/>
      <c r="J11" s="14">
        <f>'درآمد ناشی از فروش'!Q27</f>
        <v>302000533</v>
      </c>
      <c r="K11" s="10"/>
      <c r="L11" s="23">
        <v>0</v>
      </c>
      <c r="M11" s="10"/>
      <c r="N11" s="14">
        <f>L11+J11</f>
        <v>302000533</v>
      </c>
      <c r="O11" s="31"/>
      <c r="Q11" s="43"/>
      <c r="R11" s="43"/>
      <c r="S11" s="43"/>
      <c r="T11" s="43"/>
    </row>
    <row r="12" spans="1:20" ht="24.75" customHeight="1">
      <c r="A12" s="97" t="s">
        <v>76</v>
      </c>
      <c r="B12" s="97"/>
      <c r="C12" s="10"/>
      <c r="D12" s="23">
        <f>'درآمد ناشی از فروش'!I28</f>
        <v>0</v>
      </c>
      <c r="E12" s="10"/>
      <c r="F12" s="23">
        <v>0</v>
      </c>
      <c r="G12" s="10"/>
      <c r="H12" s="23">
        <f t="shared" ref="H12:H23" si="0">F12+D12</f>
        <v>0</v>
      </c>
      <c r="I12" s="10"/>
      <c r="J12" s="14">
        <f>'درآمد ناشی از فروش'!Q28</f>
        <v>11953076050</v>
      </c>
      <c r="K12" s="10"/>
      <c r="L12" s="23">
        <v>0</v>
      </c>
      <c r="M12" s="10"/>
      <c r="N12" s="14">
        <f t="shared" ref="N12:N21" si="1">L12+J12</f>
        <v>11953076050</v>
      </c>
      <c r="O12" s="31"/>
      <c r="Q12" s="43"/>
      <c r="R12" s="43"/>
      <c r="S12" s="43"/>
      <c r="T12" s="43"/>
    </row>
    <row r="13" spans="1:20" ht="24.75" customHeight="1">
      <c r="A13" s="97" t="s">
        <v>79</v>
      </c>
      <c r="B13" s="97"/>
      <c r="C13" s="10"/>
      <c r="D13" s="23">
        <f>'درآمد ناشی از فروش'!I13</f>
        <v>51501056867</v>
      </c>
      <c r="E13" s="10"/>
      <c r="F13" s="23">
        <f>'درآمد ناشی از تغییر قیمت اوراق'!I12</f>
        <v>18636738561</v>
      </c>
      <c r="G13" s="10"/>
      <c r="H13" s="23">
        <f t="shared" si="0"/>
        <v>70137795428</v>
      </c>
      <c r="I13" s="10"/>
      <c r="J13" s="14">
        <f>'درآمد ناشی از فروش'!Q13</f>
        <v>215212750909</v>
      </c>
      <c r="K13" s="10"/>
      <c r="L13" s="23">
        <f>'درآمد ناشی از تغییر قیمت اوراق'!Q12</f>
        <v>15202891834</v>
      </c>
      <c r="M13" s="10"/>
      <c r="N13" s="14">
        <f t="shared" si="1"/>
        <v>230415642743</v>
      </c>
      <c r="O13" s="31"/>
      <c r="Q13" s="43"/>
      <c r="R13" s="44"/>
      <c r="S13" s="43"/>
      <c r="T13" s="43"/>
    </row>
    <row r="14" spans="1:20" ht="24.75" customHeight="1">
      <c r="A14" s="97" t="s">
        <v>107</v>
      </c>
      <c r="B14" s="97"/>
      <c r="C14" s="10"/>
      <c r="D14" s="23">
        <f>'درآمد ناشی از فروش'!I16</f>
        <v>4007733638</v>
      </c>
      <c r="E14" s="10"/>
      <c r="F14" s="23">
        <f>'درآمد ناشی از تغییر قیمت اوراق'!I14</f>
        <v>176100967</v>
      </c>
      <c r="G14" s="10"/>
      <c r="H14" s="23">
        <f t="shared" si="0"/>
        <v>4183834605</v>
      </c>
      <c r="I14" s="10"/>
      <c r="J14" s="14">
        <f>'درآمد ناشی از فروش'!Q16</f>
        <v>19720830559</v>
      </c>
      <c r="K14" s="10"/>
      <c r="L14" s="23">
        <f>'درآمد ناشی از تغییر قیمت اوراق'!Q14</f>
        <v>-1541197298</v>
      </c>
      <c r="M14" s="10"/>
      <c r="N14" s="14">
        <f t="shared" si="1"/>
        <v>18179633261</v>
      </c>
      <c r="O14" s="31"/>
      <c r="Q14" s="43"/>
      <c r="R14" s="44"/>
      <c r="S14" s="43"/>
      <c r="T14" s="43"/>
    </row>
    <row r="15" spans="1:20" ht="24.75" customHeight="1">
      <c r="A15" s="97" t="s">
        <v>91</v>
      </c>
      <c r="B15" s="97"/>
      <c r="C15" s="10"/>
      <c r="D15" s="23">
        <f>'درآمد ناشی از فروش'!I14</f>
        <v>17425235718</v>
      </c>
      <c r="E15" s="10"/>
      <c r="F15" s="23">
        <f>'درآمد ناشی از تغییر قیمت اوراق'!I19</f>
        <v>6305152971</v>
      </c>
      <c r="G15" s="10"/>
      <c r="H15" s="23">
        <f t="shared" si="0"/>
        <v>23730388689</v>
      </c>
      <c r="I15" s="10"/>
      <c r="J15" s="14">
        <f>'درآمد ناشی از فروش'!Q14</f>
        <v>49268211321</v>
      </c>
      <c r="K15" s="10"/>
      <c r="L15" s="23">
        <f>'درآمد ناشی از تغییر قیمت اوراق'!Q19</f>
        <v>5490618759</v>
      </c>
      <c r="M15" s="10"/>
      <c r="N15" s="14">
        <f t="shared" si="1"/>
        <v>54758830080</v>
      </c>
      <c r="O15" s="31"/>
      <c r="Q15" s="43"/>
      <c r="R15" s="44"/>
      <c r="S15" s="43"/>
      <c r="T15" s="43"/>
    </row>
    <row r="16" spans="1:20" ht="24.75" customHeight="1">
      <c r="A16" s="97" t="s">
        <v>92</v>
      </c>
      <c r="B16" s="97"/>
      <c r="C16" s="10"/>
      <c r="D16" s="14">
        <f>'درآمد ناشی از فروش'!I15</f>
        <v>53810742</v>
      </c>
      <c r="E16" s="10"/>
      <c r="F16" s="23">
        <f>'درآمد ناشی از تغییر قیمت اوراق'!I9</f>
        <v>81920761</v>
      </c>
      <c r="G16" s="10"/>
      <c r="H16" s="23">
        <f t="shared" si="0"/>
        <v>135731503</v>
      </c>
      <c r="I16" s="10"/>
      <c r="J16" s="14">
        <f>'درآمد ناشی از فروش'!Q15</f>
        <v>841753814</v>
      </c>
      <c r="K16" s="10"/>
      <c r="L16" s="14">
        <f>'درآمد ناشی از تغییر قیمت اوراق'!Q9</f>
        <v>90359545</v>
      </c>
      <c r="M16" s="10"/>
      <c r="N16" s="14">
        <f t="shared" si="1"/>
        <v>932113359</v>
      </c>
      <c r="O16" s="31"/>
      <c r="Q16" s="43"/>
      <c r="R16" s="43"/>
      <c r="S16" s="43"/>
      <c r="T16" s="43"/>
    </row>
    <row r="17" spans="1:20" ht="24.75" customHeight="1">
      <c r="A17" s="97" t="s">
        <v>73</v>
      </c>
      <c r="B17" s="97"/>
      <c r="C17" s="10"/>
      <c r="D17" s="23">
        <f>'درآمد ناشی از فروش'!I17</f>
        <v>13991099841</v>
      </c>
      <c r="E17" s="10"/>
      <c r="F17" s="23">
        <f>'درآمد ناشی از تغییر قیمت اوراق'!I17</f>
        <v>140083441</v>
      </c>
      <c r="G17" s="10"/>
      <c r="H17" s="23">
        <f t="shared" si="0"/>
        <v>14131183282</v>
      </c>
      <c r="I17" s="10"/>
      <c r="J17" s="23">
        <f>'درآمد ناشی از فروش'!Q17</f>
        <v>88343609243</v>
      </c>
      <c r="K17" s="10"/>
      <c r="L17" s="23">
        <f>'درآمد ناشی از تغییر قیمت اوراق'!Q17</f>
        <v>1097772265</v>
      </c>
      <c r="M17" s="10"/>
      <c r="N17" s="14">
        <f t="shared" si="1"/>
        <v>89441381508</v>
      </c>
      <c r="O17" s="31"/>
      <c r="Q17" s="43"/>
      <c r="R17" s="43"/>
      <c r="S17" s="43"/>
      <c r="T17" s="43"/>
    </row>
    <row r="18" spans="1:20" ht="24.75" customHeight="1">
      <c r="A18" s="97" t="s">
        <v>80</v>
      </c>
      <c r="B18" s="97"/>
      <c r="C18" s="10"/>
      <c r="D18" s="23">
        <f>'درآمد ناشی از فروش'!I18</f>
        <v>-4887854874</v>
      </c>
      <c r="E18" s="10"/>
      <c r="F18" s="23">
        <f>'درآمد ناشی از تغییر قیمت اوراق'!I11</f>
        <v>-5807773551</v>
      </c>
      <c r="G18" s="10"/>
      <c r="H18" s="23">
        <f t="shared" si="0"/>
        <v>-10695628425</v>
      </c>
      <c r="I18" s="10"/>
      <c r="J18" s="14">
        <f>'درآمد ناشی از فروش'!Q18</f>
        <v>89922910797</v>
      </c>
      <c r="K18" s="10"/>
      <c r="L18" s="23">
        <f>'درآمد ناشی از تغییر قیمت اوراق'!Q11</f>
        <v>236539333</v>
      </c>
      <c r="M18" s="10"/>
      <c r="N18" s="14">
        <f t="shared" si="1"/>
        <v>90159450130</v>
      </c>
      <c r="O18" s="31"/>
      <c r="Q18" s="43"/>
      <c r="R18" s="43"/>
      <c r="S18" s="43"/>
      <c r="T18" s="43"/>
    </row>
    <row r="19" spans="1:20" ht="24.75" customHeight="1">
      <c r="A19" s="97" t="s">
        <v>86</v>
      </c>
      <c r="B19" s="97"/>
      <c r="C19" s="10"/>
      <c r="D19" s="14">
        <f>'درآمد ناشی از فروش'!I20</f>
        <v>0</v>
      </c>
      <c r="E19" s="10"/>
      <c r="F19" s="23">
        <v>0</v>
      </c>
      <c r="G19" s="10"/>
      <c r="H19" s="23">
        <f t="shared" si="0"/>
        <v>0</v>
      </c>
      <c r="I19" s="10"/>
      <c r="J19" s="14">
        <f>'درآمد ناشی از فروش'!Q20</f>
        <v>756348613</v>
      </c>
      <c r="K19" s="10"/>
      <c r="L19" s="14">
        <v>0</v>
      </c>
      <c r="M19" s="10"/>
      <c r="N19" s="14">
        <f t="shared" si="1"/>
        <v>756348613</v>
      </c>
      <c r="O19" s="31"/>
      <c r="Q19" s="43"/>
      <c r="R19" s="43"/>
      <c r="S19" s="43"/>
      <c r="T19" s="43"/>
    </row>
    <row r="20" spans="1:20" ht="24.75" customHeight="1">
      <c r="A20" s="97" t="s">
        <v>84</v>
      </c>
      <c r="B20" s="97"/>
      <c r="C20" s="10"/>
      <c r="D20" s="14">
        <f>'درآمد ناشی از فروش'!I23</f>
        <v>0</v>
      </c>
      <c r="E20" s="10"/>
      <c r="F20" s="23">
        <v>0</v>
      </c>
      <c r="G20" s="10"/>
      <c r="H20" s="23">
        <f t="shared" si="0"/>
        <v>0</v>
      </c>
      <c r="I20" s="10"/>
      <c r="J20" s="14">
        <f>'درآمد ناشی از فروش'!Q23</f>
        <v>197594183</v>
      </c>
      <c r="K20" s="10"/>
      <c r="L20" s="14">
        <v>0</v>
      </c>
      <c r="M20" s="10"/>
      <c r="N20" s="14">
        <f t="shared" si="1"/>
        <v>197594183</v>
      </c>
      <c r="O20" s="31"/>
      <c r="Q20" s="43"/>
      <c r="R20" s="43"/>
      <c r="S20" s="43"/>
      <c r="T20" s="43"/>
    </row>
    <row r="21" spans="1:20" ht="24.75" customHeight="1">
      <c r="A21" s="97" t="s">
        <v>74</v>
      </c>
      <c r="B21" s="97"/>
      <c r="C21" s="10"/>
      <c r="D21" s="23">
        <f>'درآمد ناشی از فروش'!I24</f>
        <v>0</v>
      </c>
      <c r="E21" s="10"/>
      <c r="F21" s="23">
        <v>0</v>
      </c>
      <c r="G21" s="10"/>
      <c r="H21" s="23">
        <f t="shared" si="0"/>
        <v>0</v>
      </c>
      <c r="I21" s="10"/>
      <c r="J21" s="14">
        <f>'درآمد ناشی از فروش'!Q24</f>
        <v>41952273</v>
      </c>
      <c r="K21" s="10"/>
      <c r="L21" s="23">
        <v>0</v>
      </c>
      <c r="M21" s="10"/>
      <c r="N21" s="14">
        <f t="shared" si="1"/>
        <v>41952273</v>
      </c>
      <c r="O21" s="31"/>
    </row>
    <row r="22" spans="1:20" ht="24.75" customHeight="1">
      <c r="A22" s="97" t="s">
        <v>82</v>
      </c>
      <c r="B22" s="97"/>
      <c r="C22" s="10"/>
      <c r="D22" s="14">
        <f>'درآمد ناشی از فروش'!I25</f>
        <v>0</v>
      </c>
      <c r="E22" s="10"/>
      <c r="F22" s="14">
        <v>0</v>
      </c>
      <c r="G22" s="10"/>
      <c r="H22" s="23">
        <f t="shared" si="0"/>
        <v>0</v>
      </c>
      <c r="I22" s="10"/>
      <c r="J22" s="14">
        <f>'درآمد ناشی از فروش'!Q25</f>
        <v>115003710</v>
      </c>
      <c r="K22" s="10"/>
      <c r="L22" s="14">
        <v>0</v>
      </c>
      <c r="M22" s="10"/>
      <c r="N22" s="14">
        <f t="shared" ref="N22:N24" si="2">L22+J22</f>
        <v>115003710</v>
      </c>
      <c r="O22" s="31"/>
    </row>
    <row r="23" spans="1:20" ht="24" customHeight="1">
      <c r="A23" s="97" t="s">
        <v>78</v>
      </c>
      <c r="B23" s="97"/>
      <c r="C23" s="10"/>
      <c r="D23" s="14">
        <f>'درآمد ناشی از فروش'!I26</f>
        <v>0</v>
      </c>
      <c r="E23" s="10"/>
      <c r="F23" s="23">
        <v>0</v>
      </c>
      <c r="G23" s="10"/>
      <c r="H23" s="23">
        <f t="shared" si="0"/>
        <v>0</v>
      </c>
      <c r="I23" s="10"/>
      <c r="J23" s="14">
        <f>'درآمد ناشی از فروش'!Q26</f>
        <v>22703346</v>
      </c>
      <c r="K23" s="10"/>
      <c r="L23" s="14">
        <v>0</v>
      </c>
      <c r="M23" s="10"/>
      <c r="N23" s="14">
        <f t="shared" si="2"/>
        <v>22703346</v>
      </c>
      <c r="O23" s="31"/>
    </row>
    <row r="24" spans="1:20" ht="24" customHeight="1">
      <c r="A24" s="97" t="s">
        <v>77</v>
      </c>
      <c r="B24" s="97"/>
      <c r="C24" s="10"/>
      <c r="D24" s="14">
        <f>'درآمد ناشی از فروش'!I29</f>
        <v>0</v>
      </c>
      <c r="E24" s="10"/>
      <c r="F24" s="23">
        <v>0</v>
      </c>
      <c r="G24" s="10"/>
      <c r="H24" s="14">
        <f t="shared" ref="H24:H25" si="3">F24+D24</f>
        <v>0</v>
      </c>
      <c r="I24" s="10"/>
      <c r="J24" s="14">
        <f>'درآمد ناشی از فروش'!Q29</f>
        <v>1770993700</v>
      </c>
      <c r="K24" s="10"/>
      <c r="L24" s="14">
        <v>0</v>
      </c>
      <c r="M24" s="10"/>
      <c r="N24" s="14">
        <f t="shared" si="2"/>
        <v>1770993700</v>
      </c>
      <c r="O24" s="31"/>
    </row>
    <row r="25" spans="1:20" ht="24" customHeight="1">
      <c r="A25" s="97" t="s">
        <v>93</v>
      </c>
      <c r="B25" s="97"/>
      <c r="C25" s="10"/>
      <c r="D25" s="14">
        <v>0</v>
      </c>
      <c r="E25" s="10"/>
      <c r="F25" s="23">
        <f>'درآمد ناشی از تغییر قیمت اوراق'!I10</f>
        <v>799836065</v>
      </c>
      <c r="G25" s="10"/>
      <c r="H25" s="14">
        <f t="shared" si="3"/>
        <v>799836065</v>
      </c>
      <c r="I25" s="10"/>
      <c r="J25" s="14">
        <v>0</v>
      </c>
      <c r="K25" s="10"/>
      <c r="L25" s="23">
        <f>'درآمد ناشی از تغییر قیمت اوراق'!Q10</f>
        <v>3547698110</v>
      </c>
      <c r="M25" s="10"/>
      <c r="N25" s="14">
        <f>L25+J25</f>
        <v>3547698110</v>
      </c>
      <c r="O25" s="31"/>
    </row>
    <row r="26" spans="1:20" ht="24" customHeight="1">
      <c r="A26" s="97" t="s">
        <v>104</v>
      </c>
      <c r="B26" s="97"/>
      <c r="C26" s="10"/>
      <c r="D26" s="14">
        <f>'درآمد ناشی از فروش'!I21</f>
        <v>0</v>
      </c>
      <c r="E26" s="10"/>
      <c r="F26" s="23">
        <v>0</v>
      </c>
      <c r="G26" s="10"/>
      <c r="H26" s="14">
        <f>F26+D26</f>
        <v>0</v>
      </c>
      <c r="I26" s="10"/>
      <c r="J26" s="14">
        <f>'درآمد ناشی از فروش'!Q21</f>
        <v>1917152370</v>
      </c>
      <c r="K26" s="10"/>
      <c r="L26" s="23">
        <v>0</v>
      </c>
      <c r="M26" s="10"/>
      <c r="N26" s="14">
        <f>L26+J26</f>
        <v>1917152370</v>
      </c>
      <c r="O26" s="31"/>
    </row>
    <row r="27" spans="1:20" ht="24.75" customHeight="1" thickBot="1">
      <c r="A27" s="98" t="s">
        <v>14</v>
      </c>
      <c r="B27" s="98"/>
      <c r="C27" s="10"/>
      <c r="D27" s="24">
        <f>SUM(D9:D26)</f>
        <v>81739936887</v>
      </c>
      <c r="E27" s="10"/>
      <c r="F27" s="24">
        <f>SUM(F9:F26)</f>
        <v>17409487942</v>
      </c>
      <c r="G27" s="23"/>
      <c r="H27" s="24">
        <f>SUM(H9:H26)</f>
        <v>99149424829</v>
      </c>
      <c r="I27" s="10"/>
      <c r="J27" s="16">
        <f>SUM(J9:J26)</f>
        <v>503515402501</v>
      </c>
      <c r="K27" s="10"/>
      <c r="L27" s="24">
        <f>SUM(L9:L26)</f>
        <v>22834840982</v>
      </c>
      <c r="M27" s="10"/>
      <c r="N27" s="16">
        <f>SUM(N9:N26)</f>
        <v>526350243483</v>
      </c>
      <c r="O27" s="31"/>
    </row>
    <row r="28" spans="1:20" ht="13.5" thickTop="1">
      <c r="F28" s="21"/>
      <c r="J28" s="20"/>
      <c r="L28" s="21"/>
      <c r="O28" s="20"/>
    </row>
    <row r="29" spans="1:20">
      <c r="D29" s="21"/>
      <c r="J29" s="20"/>
      <c r="L29" s="21"/>
    </row>
    <row r="30" spans="1:20">
      <c r="D30" s="21"/>
      <c r="F30" s="21"/>
      <c r="H30" s="21"/>
      <c r="J30" s="20"/>
      <c r="L30" s="21"/>
    </row>
    <row r="31" spans="1:20">
      <c r="D31" s="21"/>
      <c r="F31" s="21"/>
      <c r="H31" s="21"/>
      <c r="J31" s="20"/>
      <c r="L31" s="21"/>
    </row>
    <row r="32" spans="1:20">
      <c r="D32" s="21"/>
      <c r="F32" s="21"/>
      <c r="J32" s="20"/>
      <c r="L32" s="21"/>
    </row>
    <row r="33" spans="4:12">
      <c r="D33" s="21"/>
      <c r="F33" s="21"/>
      <c r="J33" s="67"/>
      <c r="L33" s="21"/>
    </row>
    <row r="34" spans="4:12">
      <c r="D34" s="21"/>
      <c r="J34" s="45"/>
    </row>
  </sheetData>
  <mergeCells count="26">
    <mergeCell ref="A27:B27"/>
    <mergeCell ref="A21:B21"/>
    <mergeCell ref="A13:B13"/>
    <mergeCell ref="A17:B17"/>
    <mergeCell ref="A18:B18"/>
    <mergeCell ref="A22:B22"/>
    <mergeCell ref="A16:B16"/>
    <mergeCell ref="A19:B19"/>
    <mergeCell ref="A24:B24"/>
    <mergeCell ref="A20:B20"/>
    <mergeCell ref="A25:B25"/>
    <mergeCell ref="A26:B26"/>
    <mergeCell ref="A9:B9"/>
    <mergeCell ref="A15:B15"/>
    <mergeCell ref="A11:B11"/>
    <mergeCell ref="A12:B12"/>
    <mergeCell ref="A23:B23"/>
    <mergeCell ref="A10:B10"/>
    <mergeCell ref="A14:B14"/>
    <mergeCell ref="A5:N5"/>
    <mergeCell ref="A7:B8"/>
    <mergeCell ref="D6:H6"/>
    <mergeCell ref="J6:N6"/>
    <mergeCell ref="A1:N1"/>
    <mergeCell ref="A2:N2"/>
    <mergeCell ref="A3:N3"/>
  </mergeCells>
  <pageMargins left="0.39" right="0.39" top="0.39" bottom="0.39" header="0" footer="0"/>
  <pageSetup scale="8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  <pageSetUpPr fitToPage="1"/>
  </sheetPr>
  <dimension ref="A1:M24"/>
  <sheetViews>
    <sheetView rightToLeft="1" view="pageBreakPreview" zoomScaleNormal="100" zoomScaleSheetLayoutView="100" workbookViewId="0">
      <selection activeCell="E23" sqref="E23"/>
    </sheetView>
  </sheetViews>
  <sheetFormatPr defaultRowHeight="12.75"/>
  <cols>
    <col min="1" max="1" width="34.140625" bestFit="1" customWidth="1"/>
    <col min="2" max="2" width="1.28515625" customWidth="1"/>
    <col min="3" max="3" width="19.42578125" customWidth="1"/>
    <col min="4" max="4" width="1.28515625" customWidth="1"/>
    <col min="5" max="5" width="16.5703125" customWidth="1"/>
    <col min="6" max="6" width="1.28515625" customWidth="1"/>
    <col min="7" max="7" width="19.42578125" customWidth="1"/>
    <col min="8" max="8" width="1.28515625" customWidth="1"/>
    <col min="9" max="9" width="15.5703125" customWidth="1"/>
    <col min="10" max="10" width="0.28515625" customWidth="1"/>
    <col min="26" max="26" width="11.5703125" customWidth="1"/>
  </cols>
  <sheetData>
    <row r="1" spans="1:13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13" ht="21.75" customHeight="1">
      <c r="A2" s="95" t="s">
        <v>25</v>
      </c>
      <c r="B2" s="95"/>
      <c r="C2" s="95"/>
      <c r="D2" s="95"/>
      <c r="E2" s="95"/>
      <c r="F2" s="95"/>
      <c r="G2" s="95"/>
      <c r="H2" s="95"/>
      <c r="I2" s="95"/>
    </row>
    <row r="3" spans="1:13" ht="21.75" customHeight="1">
      <c r="A3" s="95" t="s">
        <v>110</v>
      </c>
      <c r="B3" s="95"/>
      <c r="C3" s="95"/>
      <c r="D3" s="95"/>
      <c r="E3" s="95"/>
      <c r="F3" s="95"/>
      <c r="G3" s="95"/>
      <c r="H3" s="95"/>
      <c r="I3" s="95"/>
    </row>
    <row r="4" spans="1:13" ht="14.45" customHeight="1"/>
    <row r="5" spans="1:13" ht="32.25" customHeight="1">
      <c r="A5" s="96" t="s">
        <v>63</v>
      </c>
      <c r="B5" s="96"/>
      <c r="C5" s="96"/>
      <c r="D5" s="96"/>
      <c r="E5" s="96"/>
      <c r="F5" s="96"/>
      <c r="G5" s="96"/>
      <c r="H5" s="96"/>
      <c r="I5" s="96"/>
    </row>
    <row r="6" spans="1:13" ht="24.75" customHeight="1">
      <c r="A6" s="10"/>
      <c r="B6" s="10"/>
      <c r="C6" s="103" t="s">
        <v>112</v>
      </c>
      <c r="D6" s="103"/>
      <c r="E6" s="103"/>
      <c r="F6" s="10"/>
      <c r="G6" s="103" t="s">
        <v>114</v>
      </c>
      <c r="H6" s="103"/>
      <c r="I6" s="103"/>
    </row>
    <row r="7" spans="1:13" ht="40.5" customHeight="1">
      <c r="A7" s="2" t="s">
        <v>39</v>
      </c>
      <c r="B7" s="10"/>
      <c r="C7" s="4" t="s">
        <v>40</v>
      </c>
      <c r="D7" s="11"/>
      <c r="E7" s="4" t="s">
        <v>41</v>
      </c>
      <c r="F7" s="10"/>
      <c r="G7" s="4" t="s">
        <v>40</v>
      </c>
      <c r="H7" s="11"/>
      <c r="I7" s="4" t="s">
        <v>41</v>
      </c>
    </row>
    <row r="8" spans="1:13" ht="24.75" customHeight="1">
      <c r="A8" s="12" t="s">
        <v>54</v>
      </c>
      <c r="B8" s="10"/>
      <c r="C8" s="14">
        <v>61116</v>
      </c>
      <c r="D8" s="10"/>
      <c r="E8" s="48" t="s">
        <v>62</v>
      </c>
      <c r="F8" s="10"/>
      <c r="G8" s="14">
        <v>46630246</v>
      </c>
      <c r="H8" s="10"/>
      <c r="I8" s="48" t="s">
        <v>62</v>
      </c>
      <c r="L8" s="20"/>
      <c r="M8" s="20"/>
    </row>
    <row r="9" spans="1:13" ht="24.75" customHeight="1">
      <c r="A9" s="13" t="s">
        <v>87</v>
      </c>
      <c r="B9" s="10"/>
      <c r="C9" s="14">
        <v>5638</v>
      </c>
      <c r="D9" s="10"/>
      <c r="E9" s="49" t="s">
        <v>62</v>
      </c>
      <c r="F9" s="10"/>
      <c r="G9" s="14">
        <v>92734</v>
      </c>
      <c r="H9" s="10"/>
      <c r="I9" s="49" t="s">
        <v>62</v>
      </c>
      <c r="L9" s="20"/>
      <c r="M9" s="20"/>
    </row>
    <row r="10" spans="1:13" ht="24.75" customHeight="1">
      <c r="A10" s="13" t="s">
        <v>55</v>
      </c>
      <c r="B10" s="10"/>
      <c r="C10" s="14">
        <v>6402671</v>
      </c>
      <c r="D10" s="10"/>
      <c r="E10" s="49" t="s">
        <v>62</v>
      </c>
      <c r="F10" s="10"/>
      <c r="G10" s="14">
        <v>8718778</v>
      </c>
      <c r="H10" s="10"/>
      <c r="I10" s="49" t="s">
        <v>62</v>
      </c>
      <c r="L10" s="20"/>
      <c r="M10" s="20"/>
    </row>
    <row r="11" spans="1:13" ht="24.75" customHeight="1">
      <c r="A11" s="13" t="s">
        <v>56</v>
      </c>
      <c r="B11" s="10"/>
      <c r="C11" s="14">
        <v>31848</v>
      </c>
      <c r="D11" s="10"/>
      <c r="E11" s="49" t="s">
        <v>62</v>
      </c>
      <c r="F11" s="10"/>
      <c r="G11" s="14">
        <v>337043</v>
      </c>
      <c r="H11" s="10"/>
      <c r="I11" s="49" t="s">
        <v>62</v>
      </c>
      <c r="L11" s="20"/>
      <c r="M11" s="20"/>
    </row>
    <row r="12" spans="1:13" ht="24.75" customHeight="1">
      <c r="A12" s="13" t="s">
        <v>54</v>
      </c>
      <c r="B12" s="10"/>
      <c r="C12" s="14">
        <v>0</v>
      </c>
      <c r="D12" s="10"/>
      <c r="E12" s="49" t="s">
        <v>62</v>
      </c>
      <c r="F12" s="10"/>
      <c r="G12" s="14">
        <v>1401119118</v>
      </c>
      <c r="H12" s="10"/>
      <c r="I12" s="49" t="s">
        <v>62</v>
      </c>
      <c r="L12" s="20"/>
      <c r="M12" s="20"/>
    </row>
    <row r="13" spans="1:13" ht="24.75" customHeight="1">
      <c r="A13" s="13" t="s">
        <v>87</v>
      </c>
      <c r="B13" s="10"/>
      <c r="C13" s="14">
        <v>1087123252</v>
      </c>
      <c r="D13" s="10"/>
      <c r="E13" s="49" t="s">
        <v>62</v>
      </c>
      <c r="F13" s="10"/>
      <c r="G13" s="14">
        <v>7978081930</v>
      </c>
      <c r="H13" s="10"/>
      <c r="I13" s="49" t="s">
        <v>62</v>
      </c>
      <c r="L13" s="20"/>
      <c r="M13" s="20"/>
    </row>
    <row r="14" spans="1:13" ht="24.75" customHeight="1">
      <c r="A14" s="13" t="s">
        <v>24</v>
      </c>
      <c r="B14" s="10"/>
      <c r="C14" s="14">
        <v>32658</v>
      </c>
      <c r="D14" s="10"/>
      <c r="E14" s="49" t="s">
        <v>62</v>
      </c>
      <c r="F14" s="10"/>
      <c r="G14" s="14">
        <v>303861</v>
      </c>
      <c r="H14" s="10"/>
      <c r="I14" s="49" t="s">
        <v>62</v>
      </c>
      <c r="L14" s="20"/>
      <c r="M14" s="20"/>
    </row>
    <row r="15" spans="1:13" ht="24.75" customHeight="1" thickBot="1">
      <c r="A15" s="8" t="s">
        <v>14</v>
      </c>
      <c r="B15" s="10"/>
      <c r="C15" s="16">
        <f>SUM(C8:C14)</f>
        <v>1093657183</v>
      </c>
      <c r="D15" s="10"/>
      <c r="E15" s="16" t="s">
        <v>62</v>
      </c>
      <c r="F15" s="10"/>
      <c r="G15" s="16">
        <f>SUM(G8:G14)</f>
        <v>9435283710</v>
      </c>
      <c r="H15" s="10"/>
      <c r="I15" s="16" t="s">
        <v>62</v>
      </c>
      <c r="L15" s="20"/>
      <c r="M15" s="20"/>
    </row>
    <row r="16" spans="1:13" ht="13.5" thickTop="1"/>
    <row r="18" spans="3:7">
      <c r="G18" s="25"/>
    </row>
    <row r="19" spans="3:7">
      <c r="C19" s="20"/>
      <c r="G19" s="25"/>
    </row>
    <row r="20" spans="3:7">
      <c r="C20" s="20"/>
      <c r="G20" s="20"/>
    </row>
    <row r="21" spans="3:7">
      <c r="G21" s="20"/>
    </row>
    <row r="22" spans="3:7">
      <c r="C22" s="20"/>
    </row>
    <row r="23" spans="3:7">
      <c r="G23" s="20"/>
    </row>
    <row r="24" spans="3:7">
      <c r="G24" s="20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  <pageSetUpPr fitToPage="1"/>
  </sheetPr>
  <dimension ref="A1:F17"/>
  <sheetViews>
    <sheetView rightToLeft="1" view="pageBreakPreview" zoomScaleNormal="100" zoomScaleSheetLayoutView="100" workbookViewId="0">
      <selection activeCell="O34" sqref="O34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27" max="27" width="11.5703125" customWidth="1"/>
  </cols>
  <sheetData>
    <row r="1" spans="1:6" ht="29.1" customHeight="1">
      <c r="A1" s="95" t="s">
        <v>0</v>
      </c>
      <c r="B1" s="95"/>
      <c r="C1" s="95"/>
      <c r="D1" s="95"/>
      <c r="E1" s="95"/>
      <c r="F1" s="95"/>
    </row>
    <row r="2" spans="1:6" ht="21.75" customHeight="1">
      <c r="A2" s="95" t="s">
        <v>25</v>
      </c>
      <c r="B2" s="95"/>
      <c r="C2" s="95"/>
      <c r="D2" s="95"/>
      <c r="E2" s="95"/>
      <c r="F2" s="95"/>
    </row>
    <row r="3" spans="1:6" ht="21.75" customHeight="1">
      <c r="A3" s="95" t="s">
        <v>110</v>
      </c>
      <c r="B3" s="95"/>
      <c r="C3" s="95"/>
      <c r="D3" s="95"/>
      <c r="E3" s="95"/>
      <c r="F3" s="95"/>
    </row>
    <row r="4" spans="1:6" ht="14.45" customHeight="1"/>
    <row r="5" spans="1:6" ht="29.1" customHeight="1">
      <c r="A5" s="96" t="s">
        <v>115</v>
      </c>
      <c r="B5" s="96"/>
      <c r="C5" s="96"/>
      <c r="D5" s="96"/>
      <c r="E5" s="96"/>
      <c r="F5" s="96"/>
    </row>
    <row r="6" spans="1:6" ht="24.75" customHeight="1">
      <c r="D6" s="18" t="s">
        <v>112</v>
      </c>
      <c r="F6" s="18" t="s">
        <v>111</v>
      </c>
    </row>
    <row r="7" spans="1:6" ht="24.75" customHeight="1">
      <c r="A7" s="99" t="s">
        <v>34</v>
      </c>
      <c r="B7" s="99"/>
      <c r="D7" s="3" t="s">
        <v>21</v>
      </c>
      <c r="F7" s="3" t="s">
        <v>21</v>
      </c>
    </row>
    <row r="8" spans="1:6" ht="24.75" customHeight="1">
      <c r="A8" s="107" t="s">
        <v>34</v>
      </c>
      <c r="B8" s="107"/>
      <c r="D8" s="47">
        <v>0</v>
      </c>
      <c r="E8" s="10"/>
      <c r="F8" s="47">
        <v>0</v>
      </c>
    </row>
    <row r="9" spans="1:6" ht="24.75" customHeight="1">
      <c r="A9" s="97" t="s">
        <v>42</v>
      </c>
      <c r="B9" s="97"/>
      <c r="D9" s="14">
        <v>0</v>
      </c>
      <c r="E9" s="10"/>
      <c r="F9" s="14">
        <v>1026349</v>
      </c>
    </row>
    <row r="10" spans="1:6" ht="24.75" customHeight="1">
      <c r="A10" s="97" t="s">
        <v>43</v>
      </c>
      <c r="B10" s="97"/>
      <c r="D10" s="15">
        <v>0</v>
      </c>
      <c r="E10" s="10"/>
      <c r="F10" s="15">
        <v>0</v>
      </c>
    </row>
    <row r="11" spans="1:6" ht="24.75" customHeight="1">
      <c r="A11" s="98" t="s">
        <v>14</v>
      </c>
      <c r="B11" s="98"/>
      <c r="D11" s="16">
        <f>SUM(D8:D10)</f>
        <v>0</v>
      </c>
      <c r="E11" s="10"/>
      <c r="F11" s="16">
        <f>SUM(F8:F10)</f>
        <v>1026349</v>
      </c>
    </row>
    <row r="15" spans="1:6">
      <c r="F15" s="25"/>
    </row>
    <row r="17" spans="6:6">
      <c r="F17" s="20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جلد</vt:lpstr>
      <vt:lpstr>سهام</vt:lpstr>
      <vt:lpstr>واحدهای صندوق</vt:lpstr>
      <vt:lpstr>سپرده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 سود سهام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Ayda Azimi</dc:creator>
  <dc:description/>
  <cp:lastModifiedBy>Ayda Azimi</cp:lastModifiedBy>
  <cp:lastPrinted>2026-07-26T12:42:25Z</cp:lastPrinted>
  <dcterms:created xsi:type="dcterms:W3CDTF">2025-07-23T11:35:20Z</dcterms:created>
  <dcterms:modified xsi:type="dcterms:W3CDTF">2026-07-28T13:41:11Z</dcterms:modified>
</cp:coreProperties>
</file>