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\Sepanta\گزارشات قانونی و دوره ای\صورت وضعیت پرتفوی\1405\"/>
    </mc:Choice>
  </mc:AlternateContent>
  <xr:revisionPtr revIDLastSave="0" documentId="13_ncr:1_{B1F543A4-F6A8-43D2-917B-05892E81283B}" xr6:coauthVersionLast="47" xr6:coauthVersionMax="47" xr10:uidLastSave="{00000000-0000-0000-0000-000000000000}"/>
  <bookViews>
    <workbookView xWindow="-120" yWindow="-120" windowWidth="29040" windowHeight="15840" tabRatio="91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  <sheet name="درآمد سود سهام" sheetId="15" r:id="rId13"/>
  </sheets>
  <definedNames>
    <definedName name="_xlnm.Print_Area" localSheetId="4">درآمد!$A$1:$K$11</definedName>
    <definedName name="_xlnm.Print_Area" localSheetId="7">'درآمد سپرده بانکی'!$A$1:$J$16</definedName>
    <definedName name="_xlnm.Print_Area" localSheetId="5">'درآمد سرمایه گذاری در سهام'!$A$1:$W$14</definedName>
    <definedName name="_xlnm.Print_Area" localSheetId="6">'درآمد سرمایه گذاری در صندوق'!$A$1:$W$29</definedName>
    <definedName name="_xlnm.Print_Area" localSheetId="12">'درآمد سود سهام'!$A$1:$T$11</definedName>
    <definedName name="_xlnm.Print_Area" localSheetId="11">'درآمد ناشی از تغییر قیمت اوراق'!$A$1:$R$20</definedName>
    <definedName name="_xlnm.Print_Area" localSheetId="10">'درآمد ناشی از فروش'!$A$1:$R$33</definedName>
    <definedName name="_xlnm.Print_Area" localSheetId="8">'سایر درآمدها'!$A$1:$G$11</definedName>
    <definedName name="_xlnm.Print_Area" localSheetId="3">سپرده!$A$1:$M$15</definedName>
    <definedName name="_xlnm.Print_Area" localSheetId="1">سهام!$A$1:$AB$14</definedName>
    <definedName name="_xlnm.Print_Area" localSheetId="9">'سود سپرده بانکی'!$A$1:$N$16</definedName>
    <definedName name="_xlnm.Print_Area" localSheetId="0">'صورت وضعیت'!$A$1:$C$23</definedName>
    <definedName name="_xlnm.Print_Area" localSheetId="2">'واحدهای صندوق'!$A$1:$AA$20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9" l="1"/>
  <c r="N14" i="9"/>
  <c r="H11" i="8"/>
  <c r="H8" i="8"/>
  <c r="H9" i="8"/>
  <c r="H10" i="8"/>
  <c r="H7" i="8"/>
  <c r="V29" i="10"/>
  <c r="T29" i="10"/>
  <c r="R29" i="10"/>
  <c r="P29" i="10"/>
  <c r="N29" i="10"/>
  <c r="L29" i="10"/>
  <c r="J29" i="10"/>
  <c r="H29" i="10"/>
  <c r="F29" i="10"/>
  <c r="V14" i="9"/>
  <c r="T14" i="9"/>
  <c r="R14" i="9"/>
  <c r="P14" i="9"/>
  <c r="L14" i="9"/>
  <c r="J14" i="9"/>
  <c r="H14" i="9"/>
  <c r="F14" i="9"/>
  <c r="D14" i="9"/>
  <c r="S9" i="15"/>
  <c r="S10" i="15"/>
  <c r="S8" i="15"/>
  <c r="O10" i="15"/>
  <c r="O9" i="15"/>
  <c r="O8" i="15"/>
  <c r="G16" i="13"/>
  <c r="C16" i="13"/>
  <c r="M15" i="18"/>
  <c r="G15" i="18"/>
  <c r="K16" i="18"/>
  <c r="C16" i="18"/>
  <c r="E16" i="18"/>
  <c r="I16" i="18"/>
  <c r="P20" i="4"/>
  <c r="Q13" i="2"/>
  <c r="O13" i="2"/>
  <c r="M13" i="2"/>
  <c r="K13" i="2"/>
  <c r="S11" i="15" l="1"/>
  <c r="O11" i="15"/>
  <c r="M11" i="15"/>
  <c r="K11" i="15"/>
  <c r="I11" i="15"/>
  <c r="Q20" i="21"/>
  <c r="O20" i="21"/>
  <c r="M20" i="21"/>
  <c r="K20" i="21"/>
  <c r="I20" i="21"/>
  <c r="G20" i="21"/>
  <c r="E20" i="21"/>
  <c r="C20" i="21"/>
  <c r="Q33" i="19"/>
  <c r="O33" i="19"/>
  <c r="M33" i="19"/>
  <c r="K33" i="19"/>
  <c r="I33" i="19"/>
  <c r="G33" i="19"/>
  <c r="E33" i="19"/>
  <c r="C33" i="19"/>
  <c r="M9" i="18"/>
  <c r="M10" i="18"/>
  <c r="M11" i="18"/>
  <c r="M12" i="18"/>
  <c r="M13" i="18"/>
  <c r="M14" i="18"/>
  <c r="M8" i="18"/>
  <c r="G9" i="18"/>
  <c r="G10" i="18"/>
  <c r="G11" i="18"/>
  <c r="G12" i="18"/>
  <c r="G13" i="18"/>
  <c r="G14" i="18"/>
  <c r="G8" i="18"/>
  <c r="F11" i="14"/>
  <c r="D11" i="14"/>
  <c r="D29" i="10"/>
  <c r="G16" i="18" l="1"/>
  <c r="M16" i="18"/>
  <c r="J11" i="8"/>
  <c r="F11" i="8"/>
  <c r="J15" i="7"/>
  <c r="H15" i="7"/>
  <c r="F15" i="7"/>
  <c r="D15" i="7"/>
  <c r="J10" i="7"/>
  <c r="J9" i="7"/>
  <c r="J12" i="7"/>
  <c r="J13" i="7"/>
  <c r="J14" i="7"/>
  <c r="J11" i="7"/>
  <c r="L15" i="7" l="1"/>
  <c r="Z20" i="4" l="1"/>
  <c r="X20" i="4"/>
  <c r="V20" i="4"/>
  <c r="R20" i="4"/>
  <c r="N20" i="4"/>
  <c r="L20" i="4"/>
  <c r="J20" i="4"/>
  <c r="H20" i="4"/>
  <c r="F20" i="4"/>
  <c r="D20" i="4"/>
  <c r="S13" i="2"/>
  <c r="W13" i="2"/>
  <c r="Y13" i="2"/>
  <c r="AA13" i="2"/>
  <c r="I13" i="2"/>
  <c r="G13" i="2"/>
  <c r="E13" i="2"/>
</calcChain>
</file>

<file path=xl/sharedStrings.xml><?xml version="1.0" encoding="utf-8"?>
<sst xmlns="http://schemas.openxmlformats.org/spreadsheetml/2006/main" count="335" uniqueCount="117">
  <si>
    <t>صندوق اختصاصی بازارگردانی سپنتا</t>
  </si>
  <si>
    <t>صورت وضعیت پرتفوی</t>
  </si>
  <si>
    <t>برای ماه منتهی به 1405/06/31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</si>
  <si>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</si>
  <si>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</si>
  <si>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</si>
  <si>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</si>
  <si>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</si>
  <si>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</si>
  <si>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</si>
  <si>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</si>
  <si>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</si>
  <si>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</si>
  <si>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</si>
  <si>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</si>
  <si>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زندگی خاورمیانه</t>
  </si>
  <si>
    <t>بیمه حافظ</t>
  </si>
  <si>
    <t>س. توسعه و عمران استان کرمان</t>
  </si>
  <si>
    <t>قند شیرین خراسان</t>
  </si>
  <si>
    <t>جمع</t>
  </si>
  <si>
    <t>نام سهام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</si>
  <si>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</si>
  <si>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</si>
  <si>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</si>
  <si>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</si>
  <si>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</si>
  <si>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ص.س.درآمد ثابت آبی هامون-د</t>
  </si>
  <si>
    <t>صندوق س.درآمد ثابت سام-د</t>
  </si>
  <si>
    <t>صندوق س.بخشی صنایع سورنا-ب</t>
  </si>
  <si>
    <t>صندوق س. سهامی اکسیژن-س</t>
  </si>
  <si>
    <t>صندوق س.درآمد ثابت کارآمد-د</t>
  </si>
  <si>
    <t>صندوق س.بخشی صنایع سورنا2-ب</t>
  </si>
  <si>
    <t>صندوق س. کارا -د</t>
  </si>
  <si>
    <t>صندوق س.سهم نگر جام جم-س</t>
  </si>
  <si>
    <t>صندوق س.پایا ثروت پویا-د</t>
  </si>
  <si>
    <t>صندوق س.بخشی صنایع سورنا3-ب</t>
  </si>
  <si>
    <t>صندوق س. آریا-د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</si>
  <si>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</si>
  <si>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</si>
  <si>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</si>
  <si>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</si>
  <si>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</si>
  <si>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</si>
  <si>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</si>
  <si>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</si>
  <si>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</si>
  <si>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</si>
  <si>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</si>
  <si>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</si>
  <si>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</si>
  <si>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</si>
  <si>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سایر درآمدها</t>
  </si>
  <si>
    <t>طی ماه</t>
  </si>
  <si>
    <t>سهام</t>
  </si>
  <si>
    <t>درآمد سود سهام</t>
  </si>
  <si>
    <t>درآمد تغییر ارزش</t>
  </si>
  <si>
    <t>درآمد فروش</t>
  </si>
  <si>
    <t>ح . بیمه حافظ</t>
  </si>
  <si>
    <t>درآمد سود صندوق</t>
  </si>
  <si>
    <t>صندوق س.بازده مانا-د</t>
  </si>
  <si>
    <t>صندوق س سپر سرمایه بیدار- ثابت</t>
  </si>
  <si>
    <t>صندوق س. ثبات ویستا -د</t>
  </si>
  <si>
    <t>صندوق ص.س.درآمد ثابت اکسیژن-د</t>
  </si>
  <si>
    <t>صندوق س.رشد پایدار آبان-د</t>
  </si>
  <si>
    <t>صندوق ص.س.درآمد ثابت کیمیا-د</t>
  </si>
  <si>
    <t>صندوق ص.س.درآمد ثابت اطمینان هیوا-د</t>
  </si>
  <si>
    <t>صندوق ص.س.د.ثابت ماه آفرید سپینود-د</t>
  </si>
  <si>
    <t>صندوق س خاتم ایساتیس پویا-ثابت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</si>
  <si>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</si>
  <si>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</si>
  <si>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</si>
  <si>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</si>
  <si>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</si>
  <si>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</si>
  <si>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</si>
  <si>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</si>
  <si>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</si>
  <si>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</si>
  <si>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</si>
  <si>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</si>
  <si>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</si>
  <si>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1405/05/19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</si>
  <si>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</si>
  <si>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</si>
  <si>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</si>
  <si>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</si>
  <si>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</si>
  <si>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سود و زیان ناشی از تغییر قیمت</t>
  </si>
  <si>
    <t xml:space="preserve">سپرده بانکی نزد بانک گردشگری  </t>
  </si>
  <si>
    <t xml:space="preserve">سپرده بانکی نزد بانک پاسارگاد  </t>
  </si>
  <si>
    <t>سپرده بانکی نزد بانک خاورمیانه</t>
  </si>
  <si>
    <t>سپرده بانکی نزد بانک شهر</t>
  </si>
  <si>
    <t xml:space="preserve">سپرده بانکی نزد بانک ملت  </t>
  </si>
  <si>
    <t>1- سرمایه گذاری ها</t>
  </si>
  <si>
    <t>1-1-سرمایه گذاری در سهام و حق تقدم سهام</t>
  </si>
  <si>
    <t>1-2-سرمایه‌گذاری در واحدهای صندوق های سرمایه گذاری</t>
  </si>
  <si>
    <t>1-3-سرمایه گذاری در سپرده بانکی</t>
  </si>
  <si>
    <t>2-درآمد حاصل از سرمایه گذاری ها</t>
  </si>
  <si>
    <t>2-1-درآمد حاصل از سرمایه گذاری در سهام و حق تقدم سهام</t>
  </si>
  <si>
    <t>طی شهریور ماه</t>
  </si>
  <si>
    <t>از ابتدای سال مالی تا پایان شهریور ماه</t>
  </si>
  <si>
    <t>2-2-درآمد حاصل از سرمایه­گذاری در واحدهای صندوق سرمایه گذاری</t>
  </si>
  <si>
    <t>2-3-درآمد حاصل از سرمایه­گذاری در سپرده بانکی و گواهی سپرده</t>
  </si>
  <si>
    <t>......</t>
  </si>
  <si>
    <t>2-4-درآمد حاصل از سرمایه گذاری در واحدهای صندوق سرمایه گذاری</t>
  </si>
  <si>
    <t>3-1-سود اوراق بهادار با درآمد ثابت و سپرده بانکی</t>
  </si>
  <si>
    <t>3-2-سود(زیان) حاصل از فروش اوراق بهادار</t>
  </si>
  <si>
    <t>از ابتدای سال مالی تاپایان شهریور ماه</t>
  </si>
  <si>
    <t>3-3-درآمد ناشی از تغییر قیمت اوراق بهادار</t>
  </si>
  <si>
    <t xml:space="preserve">3-4-درآمد سود سهام </t>
  </si>
  <si>
    <t>1405/02/23</t>
  </si>
  <si>
    <t>2-1</t>
  </si>
  <si>
    <t>2-3</t>
  </si>
  <si>
    <t>2-4</t>
  </si>
  <si>
    <t>سپرده بانکی نزد بانک ملت</t>
  </si>
  <si>
    <t>مشخصات حساب بانکی</t>
  </si>
  <si>
    <t>از ابتدای سال مالی  تا پایان شهریور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</si>
</sst>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8E8E93"/>
      <name val="IRANSan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8"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2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vertical="center" wrapText="1"/>
    </xf>
    <xf numFmtId="38" fontId="5" fillId="0" borderId="2" xfId="1" applyNumberFormat="1" applyFont="1" applyBorder="1" applyAlignment="1">
      <alignment horizontal="center" vertical="center"/>
    </xf>
    <xf numFmtId="38" fontId="0" fillId="0" borderId="0" xfId="1" applyNumberFormat="1" applyFont="1" applyAlignment="1">
      <alignment horizontal="center" vertical="center"/>
    </xf>
    <xf numFmtId="38" fontId="5" fillId="0" borderId="0" xfId="1" applyNumberFormat="1" applyFont="1" applyAlignment="1">
      <alignment horizontal="center" vertical="center"/>
    </xf>
    <xf numFmtId="38" fontId="5" fillId="0" borderId="4" xfId="1" applyNumberFormat="1" applyFont="1" applyBorder="1" applyAlignment="1">
      <alignment horizontal="center" vertical="center"/>
    </xf>
    <xf numFmtId="38" fontId="5" fillId="0" borderId="5" xfId="1" applyNumberFormat="1" applyFont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" fontId="5" fillId="0" borderId="2" xfId="0" applyNumberFormat="1" applyFont="1" applyBorder="1" applyAlignment="1">
      <alignment vertical="center"/>
    </xf>
    <xf numFmtId="43" fontId="0" fillId="0" borderId="0" xfId="0" applyNumberFormat="1" applyAlignment="1">
      <alignment horizontal="left"/>
    </xf>
    <xf numFmtId="3" fontId="5" fillId="0" borderId="0" xfId="0" applyNumberFormat="1" applyFont="1" applyAlignment="1">
      <alignment vertical="center"/>
    </xf>
    <xf numFmtId="3" fontId="5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1" applyNumberFormat="1" applyFont="1" applyFill="1" applyAlignment="1">
      <alignment horizontal="left"/>
    </xf>
    <xf numFmtId="43" fontId="0" fillId="0" borderId="0" xfId="1" applyFont="1" applyFill="1" applyAlignment="1">
      <alignment horizontal="left"/>
    </xf>
    <xf numFmtId="10" fontId="5" fillId="0" borderId="2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left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0" fontId="5" fillId="0" borderId="2" xfId="0" applyNumberFormat="1" applyFont="1" applyBorder="1" applyAlignment="1">
      <alignment horizontal="center" vertical="center"/>
    </xf>
    <xf numFmtId="40" fontId="5" fillId="0" borderId="0" xfId="0" applyNumberFormat="1" applyFont="1" applyAlignment="1">
      <alignment horizontal="center" vertical="center"/>
    </xf>
    <xf numFmtId="40" fontId="5" fillId="0" borderId="4" xfId="0" applyNumberFormat="1" applyFont="1" applyBorder="1" applyAlignment="1">
      <alignment horizontal="center" vertical="center"/>
    </xf>
    <xf numFmtId="40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8:C13"/>
  <sheetViews>
    <sheetView rightToLeft="1" tabSelected="1" view="pageBreakPreview" zoomScaleNormal="100" zoomScaleSheetLayoutView="100" workbookViewId="0">
      <selection activeCell="B30" sqref="B30"/>
    </sheetView>
  </sheetViews>
  <sheetFormatPr defaultRowHeight="12.75"/>
  <cols>
    <col min="1" max="1" width="10" customWidth="1"/>
    <col min="2" max="2" width="45.42578125" customWidth="1"/>
    <col min="3" max="3" width="21.85546875" customWidth="1"/>
  </cols>
  <sheetData>
    <row r="8" spans="1:3" ht="29.1" customHeight="1">
      <c r="A8" s="58" t="s">
        <v>0</v>
      </c>
      <c r="B8" s="58"/>
      <c r="C8" s="58"/>
    </row>
    <row r="9" spans="1:3" ht="21.75" customHeight="1">
      <c r="A9" s="58" t="s">
        <v>1</v>
      </c>
      <c r="B9" s="58"/>
      <c r="C9" s="58"/>
    </row>
    <row r="10" spans="1:3" ht="21.75" customHeight="1">
      <c r="A10" s="58" t="s">
        <v>2</v>
      </c>
      <c r="B10" s="58"/>
      <c r="C10" s="58"/>
    </row>
    <row r="11" spans="1:3" ht="27" customHeight="1"/>
    <row r="12" spans="1:3" ht="27" customHeight="1">
      <c r="B12" s="24"/>
    </row>
    <row r="13" spans="1:3" ht="27" customHeight="1">
      <c r="B13" s="24"/>
      <c r="C13" s="23"/>
    </row>
  </sheetData>
  <mergeCells count="3">
    <mergeCell ref="A8:C8"/>
    <mergeCell ref="A9:C9"/>
    <mergeCell ref="A10:C10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C33"/>
  <sheetViews>
    <sheetView rightToLeft="1" view="pageBreakPreview" zoomScaleNormal="100" zoomScaleSheetLayoutView="100" workbookViewId="0">
      <selection activeCell="E25" sqref="E25"/>
    </sheetView>
  </sheetViews>
  <sheetFormatPr defaultRowHeight="12.75"/>
  <cols>
    <col min="1" max="2" width="2.5703125" customWidth="1"/>
    <col min="3" max="3" width="23.42578125" customWidth="1"/>
    <col min="4" max="4" width="1.28515625" customWidth="1"/>
    <col min="5" max="5" width="12" bestFit="1" customWidth="1"/>
    <col min="6" max="6" width="1.28515625" customWidth="1"/>
    <col min="7" max="7" width="17.7109375" bestFit="1" customWidth="1"/>
    <col min="8" max="8" width="1.28515625" customWidth="1"/>
    <col min="9" max="9" width="17.28515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4.28515625" customWidth="1"/>
    <col min="16" max="16" width="1.28515625" customWidth="1"/>
    <col min="17" max="17" width="21.8554687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8.85546875" bestFit="1" customWidth="1"/>
    <col min="24" max="24" width="1.28515625" customWidth="1"/>
    <col min="25" max="25" width="18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9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29" ht="21.7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9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spans="1:29" ht="23.25" customHeight="1">
      <c r="A4" s="59" t="s">
        <v>93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</row>
    <row r="5" spans="1:29" ht="23.25" customHeight="1">
      <c r="A5" s="59" t="s">
        <v>94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1:29" ht="23.25" customHeight="1">
      <c r="A6" s="64" t="s">
        <v>8</v>
      </c>
      <c r="B6" s="64"/>
      <c r="C6" s="64"/>
      <c r="E6" s="60" t="s">
        <v>3</v>
      </c>
      <c r="F6" s="60"/>
      <c r="G6" s="60"/>
      <c r="H6" s="60"/>
      <c r="I6" s="60"/>
      <c r="K6" s="60" t="s">
        <v>4</v>
      </c>
      <c r="L6" s="60"/>
      <c r="M6" s="60"/>
      <c r="N6" s="60"/>
      <c r="O6" s="60"/>
      <c r="P6" s="60"/>
      <c r="Q6" s="60"/>
      <c r="S6" s="60" t="s">
        <v>5</v>
      </c>
      <c r="T6" s="60"/>
      <c r="U6" s="60"/>
      <c r="V6" s="60"/>
      <c r="W6" s="60"/>
      <c r="X6" s="60"/>
      <c r="Y6" s="60"/>
      <c r="Z6" s="60"/>
      <c r="AA6" s="60"/>
    </row>
    <row r="7" spans="1:29" ht="24" customHeight="1">
      <c r="A7" s="64"/>
      <c r="B7" s="64"/>
      <c r="C7" s="64"/>
      <c r="E7" s="62" t="s">
        <v>9</v>
      </c>
      <c r="F7" s="2"/>
      <c r="G7" s="62" t="s">
        <v>10</v>
      </c>
      <c r="H7" s="2"/>
      <c r="I7" s="62" t="s">
        <v>11</v>
      </c>
      <c r="K7" s="61" t="s">
        <v>6</v>
      </c>
      <c r="L7" s="61"/>
      <c r="M7" s="61"/>
      <c r="N7" s="2"/>
      <c r="O7" s="61" t="s">
        <v>7</v>
      </c>
      <c r="P7" s="61"/>
      <c r="Q7" s="61"/>
      <c r="S7" s="62" t="s">
        <v>9</v>
      </c>
      <c r="T7" s="2"/>
      <c r="U7" s="62" t="s">
        <v>13</v>
      </c>
      <c r="V7" s="2"/>
      <c r="W7" s="62" t="s">
        <v>10</v>
      </c>
      <c r="X7" s="2"/>
      <c r="Y7" s="62" t="s">
        <v>11</v>
      </c>
      <c r="Z7" s="2"/>
      <c r="AA7" s="62" t="s">
        <v>14</v>
      </c>
    </row>
    <row r="8" spans="1:29" ht="24" customHeight="1">
      <c r="A8" s="63"/>
      <c r="B8" s="63"/>
      <c r="C8" s="63"/>
      <c r="E8" s="63"/>
      <c r="G8" s="63"/>
      <c r="I8" s="63"/>
      <c r="K8" s="3" t="s">
        <v>9</v>
      </c>
      <c r="L8" s="2"/>
      <c r="M8" s="3" t="s">
        <v>10</v>
      </c>
      <c r="O8" s="3" t="s">
        <v>9</v>
      </c>
      <c r="P8" s="2"/>
      <c r="Q8" s="3" t="s">
        <v>12</v>
      </c>
      <c r="S8" s="63"/>
      <c r="U8" s="63"/>
      <c r="W8" s="63"/>
      <c r="Y8" s="63"/>
      <c r="AA8" s="63"/>
    </row>
    <row r="9" spans="1:29" ht="21.75" customHeight="1">
      <c r="A9" s="66" t="s">
        <v>15</v>
      </c>
      <c r="B9" s="66"/>
      <c r="C9" s="66"/>
      <c r="E9" s="38">
        <v>132396139</v>
      </c>
      <c r="F9" s="7"/>
      <c r="G9" s="8">
        <v>444830185452</v>
      </c>
      <c r="H9" s="7"/>
      <c r="I9" s="8">
        <v>812294480116.96997</v>
      </c>
      <c r="J9" s="7"/>
      <c r="K9" s="8">
        <v>1355219</v>
      </c>
      <c r="L9" s="7"/>
      <c r="M9" s="8">
        <v>8897857100</v>
      </c>
      <c r="N9" s="7"/>
      <c r="O9" s="17">
        <v>-3050051</v>
      </c>
      <c r="P9" s="7"/>
      <c r="Q9" s="8">
        <v>19711953236</v>
      </c>
      <c r="R9" s="7"/>
      <c r="S9" s="8">
        <v>130701307</v>
      </c>
      <c r="T9" s="7"/>
      <c r="U9" s="8">
        <v>6720</v>
      </c>
      <c r="V9" s="7"/>
      <c r="W9" s="8">
        <v>443455526092</v>
      </c>
      <c r="X9" s="7"/>
      <c r="Y9" s="8">
        <v>877645265324.89001</v>
      </c>
      <c r="Z9" s="7"/>
      <c r="AA9" s="9">
        <v>13.772601729298032</v>
      </c>
      <c r="AC9" s="39"/>
    </row>
    <row r="10" spans="1:29" ht="21.75" customHeight="1">
      <c r="A10" s="65" t="s">
        <v>16</v>
      </c>
      <c r="B10" s="65"/>
      <c r="C10" s="65"/>
      <c r="E10" s="40">
        <v>237062628</v>
      </c>
      <c r="F10" s="7"/>
      <c r="G10" s="10">
        <v>649073802714</v>
      </c>
      <c r="H10" s="7"/>
      <c r="I10" s="10">
        <v>546961601069.88</v>
      </c>
      <c r="J10" s="7"/>
      <c r="K10" s="10">
        <v>0</v>
      </c>
      <c r="L10" s="7"/>
      <c r="M10" s="10">
        <v>0</v>
      </c>
      <c r="N10" s="7"/>
      <c r="O10" s="18">
        <v>0</v>
      </c>
      <c r="P10" s="7"/>
      <c r="Q10" s="10">
        <v>0</v>
      </c>
      <c r="R10" s="7"/>
      <c r="S10" s="10">
        <v>237062628</v>
      </c>
      <c r="T10" s="7"/>
      <c r="U10" s="10">
        <v>2244</v>
      </c>
      <c r="V10" s="7"/>
      <c r="W10" s="10">
        <v>649073802714</v>
      </c>
      <c r="X10" s="7"/>
      <c r="Y10" s="10">
        <v>531564241143.70398</v>
      </c>
      <c r="Z10" s="7"/>
      <c r="AA10" s="11">
        <v>8.3416647660016157</v>
      </c>
      <c r="AC10" s="39"/>
    </row>
    <row r="11" spans="1:29" ht="21.75" customHeight="1">
      <c r="A11" s="65" t="s">
        <v>17</v>
      </c>
      <c r="B11" s="65"/>
      <c r="C11" s="65"/>
      <c r="E11" s="40">
        <v>117886924</v>
      </c>
      <c r="F11" s="7"/>
      <c r="G11" s="10">
        <v>135288472749</v>
      </c>
      <c r="H11" s="7"/>
      <c r="I11" s="10">
        <v>142299174564.814</v>
      </c>
      <c r="J11" s="7"/>
      <c r="K11" s="10">
        <v>226703252</v>
      </c>
      <c r="L11" s="7"/>
      <c r="M11" s="10">
        <v>329786155093</v>
      </c>
      <c r="N11" s="7"/>
      <c r="O11" s="18">
        <v>-183102439</v>
      </c>
      <c r="P11" s="7"/>
      <c r="Q11" s="10">
        <v>259750247066</v>
      </c>
      <c r="R11" s="7"/>
      <c r="S11" s="10">
        <v>161487737</v>
      </c>
      <c r="T11" s="7"/>
      <c r="U11" s="10">
        <v>1447</v>
      </c>
      <c r="V11" s="7"/>
      <c r="W11" s="10">
        <v>234188966532</v>
      </c>
      <c r="X11" s="7"/>
      <c r="Y11" s="10">
        <v>233495164144.866</v>
      </c>
      <c r="Z11" s="7"/>
      <c r="AA11" s="11">
        <v>3.6641636758489882</v>
      </c>
      <c r="AC11" s="39"/>
    </row>
    <row r="12" spans="1:29" ht="21.75" customHeight="1">
      <c r="A12" s="65" t="s">
        <v>18</v>
      </c>
      <c r="B12" s="65"/>
      <c r="C12" s="65"/>
      <c r="E12" s="41">
        <v>114569010</v>
      </c>
      <c r="F12" s="7"/>
      <c r="G12" s="12">
        <v>361824902343</v>
      </c>
      <c r="H12" s="7"/>
      <c r="I12" s="12">
        <v>359473283914.53601</v>
      </c>
      <c r="J12" s="7"/>
      <c r="K12" s="12">
        <v>139612435</v>
      </c>
      <c r="L12" s="7"/>
      <c r="M12" s="12">
        <v>420323935003</v>
      </c>
      <c r="N12" s="7"/>
      <c r="O12" s="19">
        <v>-13315475</v>
      </c>
      <c r="P12" s="7"/>
      <c r="Q12" s="12">
        <v>40815816574</v>
      </c>
      <c r="R12" s="7"/>
      <c r="S12" s="12">
        <v>240865970</v>
      </c>
      <c r="T12" s="7"/>
      <c r="U12" s="10">
        <v>3095</v>
      </c>
      <c r="V12" s="7"/>
      <c r="W12" s="12">
        <v>741151401161</v>
      </c>
      <c r="X12" s="7"/>
      <c r="Y12" s="12">
        <v>744913612215.36597</v>
      </c>
      <c r="Z12" s="7"/>
      <c r="AA12" s="13">
        <v>11.689687062776018</v>
      </c>
      <c r="AC12" s="39"/>
    </row>
    <row r="13" spans="1:29" ht="21.75" customHeight="1" thickBot="1">
      <c r="A13" s="64" t="s">
        <v>19</v>
      </c>
      <c r="B13" s="64"/>
      <c r="C13" s="64"/>
      <c r="D13" s="42"/>
      <c r="E13" s="14">
        <f>SUM(E9:E12)</f>
        <v>601914701</v>
      </c>
      <c r="F13" s="7"/>
      <c r="G13" s="14">
        <f>SUM(G9:G12)</f>
        <v>1591017363258</v>
      </c>
      <c r="H13" s="7"/>
      <c r="I13" s="14">
        <f>SUM(I9:I12)</f>
        <v>1861028539666.2002</v>
      </c>
      <c r="J13" s="7"/>
      <c r="K13" s="14">
        <f>SUM(K9:K12)</f>
        <v>367670906</v>
      </c>
      <c r="L13" s="7"/>
      <c r="M13" s="14">
        <f>SUM(M9:M12)</f>
        <v>759007947196</v>
      </c>
      <c r="N13" s="7"/>
      <c r="O13" s="20">
        <f>SUM(O9:O12)</f>
        <v>-199467965</v>
      </c>
      <c r="P13" s="7"/>
      <c r="Q13" s="14">
        <f>SUM(Q9:Q12)</f>
        <v>320278016876</v>
      </c>
      <c r="R13" s="7"/>
      <c r="S13" s="14">
        <f>SUM(S9:S12)</f>
        <v>770117642</v>
      </c>
      <c r="T13" s="7"/>
      <c r="U13" s="10"/>
      <c r="V13" s="7"/>
      <c r="W13" s="14">
        <f>SUM(W9:W12)</f>
        <v>2067869696499</v>
      </c>
      <c r="X13" s="7"/>
      <c r="Y13" s="14">
        <f>SUM(Y9:Y12)</f>
        <v>2387618282828.8262</v>
      </c>
      <c r="Z13" s="7"/>
      <c r="AA13" s="15">
        <f>SUM(AA9:AA12)</f>
        <v>37.468117233924652</v>
      </c>
      <c r="AC13" s="39"/>
    </row>
    <row r="14" spans="1:29" ht="13.5" thickTop="1"/>
    <row r="17" spans="5:27">
      <c r="Y17" s="22"/>
    </row>
    <row r="18" spans="5:27"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</row>
    <row r="19" spans="5:27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39"/>
    </row>
    <row r="20" spans="5:27">
      <c r="AA20" s="39"/>
    </row>
    <row r="21" spans="5:27">
      <c r="AA21" s="39"/>
    </row>
    <row r="22" spans="5:27">
      <c r="AA22" s="39"/>
    </row>
    <row r="26" spans="5:27">
      <c r="E26" s="22"/>
      <c r="G26" s="22"/>
      <c r="I26" s="22"/>
      <c r="AA26" s="39"/>
    </row>
    <row r="27" spans="5:27">
      <c r="E27" s="22"/>
      <c r="G27" s="22"/>
      <c r="I27" s="22"/>
      <c r="AA27" s="39"/>
    </row>
    <row r="28" spans="5:27">
      <c r="E28" s="22"/>
      <c r="G28" s="22"/>
      <c r="I28" s="22"/>
      <c r="AA28" s="39"/>
    </row>
    <row r="29" spans="5:27">
      <c r="E29" s="22"/>
      <c r="G29" s="22"/>
      <c r="I29" s="22"/>
      <c r="AA29" s="39"/>
    </row>
    <row r="30" spans="5:27">
      <c r="E30" s="22"/>
      <c r="G30" s="22"/>
      <c r="I30" s="22"/>
      <c r="AA30" s="39"/>
    </row>
    <row r="31" spans="5:27">
      <c r="E31" s="22"/>
      <c r="G31" s="22"/>
      <c r="I31" s="22"/>
    </row>
    <row r="32" spans="5:27">
      <c r="E32" s="22"/>
      <c r="G32" s="22"/>
      <c r="I32" s="22"/>
    </row>
    <row r="33" spans="9:9">
      <c r="I33" s="22"/>
    </row>
  </sheetData>
  <mergeCells count="24">
    <mergeCell ref="A6:C8"/>
    <mergeCell ref="A11:C11"/>
    <mergeCell ref="A12:C12"/>
    <mergeCell ref="A13:C13"/>
    <mergeCell ref="A9:C9"/>
    <mergeCell ref="A10:C10"/>
    <mergeCell ref="E6:I6"/>
    <mergeCell ref="K6:Q6"/>
    <mergeCell ref="S6:AA6"/>
    <mergeCell ref="K7:M7"/>
    <mergeCell ref="O7:Q7"/>
    <mergeCell ref="E7:E8"/>
    <mergeCell ref="G7:G8"/>
    <mergeCell ref="I7:I8"/>
    <mergeCell ref="S7:S8"/>
    <mergeCell ref="U7:U8"/>
    <mergeCell ref="W7:W8"/>
    <mergeCell ref="Y7:Y8"/>
    <mergeCell ref="AA7:AA8"/>
    <mergeCell ref="A1:AA1"/>
    <mergeCell ref="A2:AA2"/>
    <mergeCell ref="A3:AA3"/>
    <mergeCell ref="A4:AA4"/>
    <mergeCell ref="A5:AA5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  <pageSetUpPr fitToPage="1"/>
  </sheetPr>
  <dimension ref="A1:AC35"/>
  <sheetViews>
    <sheetView rightToLeft="1" view="pageBreakPreview" zoomScaleNormal="100" zoomScaleSheetLayoutView="100" workbookViewId="0">
      <selection activeCell="H24" sqref="H24"/>
    </sheetView>
  </sheetViews>
  <sheetFormatPr defaultRowHeight="12.75"/>
  <cols>
    <col min="1" max="1" width="5.140625" customWidth="1"/>
    <col min="2" max="2" width="23.7109375" customWidth="1"/>
    <col min="3" max="3" width="1.28515625" customWidth="1"/>
    <col min="4" max="4" width="15" bestFit="1" customWidth="1"/>
    <col min="5" max="5" width="1.28515625" customWidth="1"/>
    <col min="6" max="6" width="20.28515625" bestFit="1" customWidth="1"/>
    <col min="7" max="7" width="1.28515625" customWidth="1"/>
    <col min="8" max="8" width="20.28515625" bestFit="1" customWidth="1"/>
    <col min="9" max="9" width="1.28515625" customWidth="1"/>
    <col min="10" max="10" width="16.5703125" bestFit="1" customWidth="1"/>
    <col min="11" max="11" width="1.28515625" customWidth="1"/>
    <col min="12" max="12" width="21.42578125" bestFit="1" customWidth="1"/>
    <col min="13" max="13" width="1.28515625" customWidth="1"/>
    <col min="14" max="14" width="17.28515625" bestFit="1" customWidth="1"/>
    <col min="15" max="15" width="1.28515625" customWidth="1"/>
    <col min="16" max="16" width="21.42578125" bestFit="1" customWidth="1"/>
    <col min="17" max="17" width="1.28515625" customWidth="1"/>
    <col min="18" max="18" width="15" bestFit="1" customWidth="1"/>
    <col min="19" max="19" width="1.28515625" customWidth="1"/>
    <col min="20" max="20" width="22.28515625" bestFit="1" customWidth="1"/>
    <col min="21" max="21" width="1.28515625" customWidth="1"/>
    <col min="22" max="22" width="20.28515625" bestFit="1" customWidth="1"/>
    <col min="23" max="23" width="1.28515625" customWidth="1"/>
    <col min="24" max="24" width="20.28515625" bestFit="1" customWidth="1"/>
    <col min="25" max="25" width="1.28515625" customWidth="1"/>
    <col min="26" max="26" width="18.42578125" bestFit="1" customWidth="1"/>
    <col min="27" max="27" width="0.28515625" customWidth="1"/>
  </cols>
  <sheetData>
    <row r="1" spans="1:29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9" ht="21.7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9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9" ht="14.45" customHeight="1"/>
    <row r="5" spans="1:29" ht="27" customHeight="1">
      <c r="A5" s="59" t="s">
        <v>95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9" ht="27" customHeight="1">
      <c r="A6" s="64" t="s">
        <v>23</v>
      </c>
      <c r="B6" s="64"/>
      <c r="D6" s="60" t="s">
        <v>3</v>
      </c>
      <c r="E6" s="60"/>
      <c r="F6" s="60"/>
      <c r="G6" s="60"/>
      <c r="H6" s="60"/>
      <c r="J6" s="60" t="s">
        <v>4</v>
      </c>
      <c r="K6" s="60"/>
      <c r="L6" s="60"/>
      <c r="M6" s="60"/>
      <c r="N6" s="60"/>
      <c r="O6" s="60"/>
      <c r="P6" s="60"/>
      <c r="R6" s="60" t="s">
        <v>5</v>
      </c>
      <c r="S6" s="60"/>
      <c r="T6" s="60"/>
      <c r="U6" s="60"/>
      <c r="V6" s="60"/>
      <c r="W6" s="60"/>
      <c r="X6" s="60"/>
      <c r="Y6" s="60"/>
      <c r="Z6" s="60"/>
    </row>
    <row r="7" spans="1:29" ht="27" customHeight="1">
      <c r="A7" s="64"/>
      <c r="B7" s="64"/>
      <c r="D7" s="62" t="s">
        <v>24</v>
      </c>
      <c r="E7" s="2"/>
      <c r="F7" s="62" t="s">
        <v>10</v>
      </c>
      <c r="G7" s="2"/>
      <c r="H7" s="62" t="s">
        <v>11</v>
      </c>
      <c r="J7" s="61" t="s">
        <v>21</v>
      </c>
      <c r="K7" s="61"/>
      <c r="L7" s="61"/>
      <c r="M7" s="2"/>
      <c r="N7" s="61" t="s">
        <v>22</v>
      </c>
      <c r="O7" s="61"/>
      <c r="P7" s="61"/>
      <c r="R7" s="62" t="s">
        <v>9</v>
      </c>
      <c r="S7" s="2"/>
      <c r="T7" s="62" t="s">
        <v>25</v>
      </c>
      <c r="U7" s="2"/>
      <c r="V7" s="62" t="s">
        <v>10</v>
      </c>
      <c r="W7" s="2"/>
      <c r="X7" s="62" t="s">
        <v>11</v>
      </c>
      <c r="Y7" s="2"/>
      <c r="Z7" s="62" t="s">
        <v>14</v>
      </c>
    </row>
    <row r="8" spans="1:29" ht="27" customHeight="1">
      <c r="A8" s="63"/>
      <c r="B8" s="63"/>
      <c r="D8" s="63"/>
      <c r="F8" s="63"/>
      <c r="H8" s="63"/>
      <c r="J8" s="3" t="s">
        <v>9</v>
      </c>
      <c r="K8" s="2"/>
      <c r="L8" s="3" t="s">
        <v>10</v>
      </c>
      <c r="N8" s="3" t="s">
        <v>9</v>
      </c>
      <c r="O8" s="2"/>
      <c r="P8" s="3" t="s">
        <v>12</v>
      </c>
      <c r="R8" s="63"/>
      <c r="T8" s="63"/>
      <c r="V8" s="63"/>
      <c r="X8" s="63"/>
      <c r="Z8" s="63"/>
    </row>
    <row r="9" spans="1:29" ht="21.75" customHeight="1">
      <c r="A9" s="66" t="s">
        <v>26</v>
      </c>
      <c r="B9" s="66"/>
      <c r="D9" s="8">
        <v>10000000</v>
      </c>
      <c r="E9" s="7"/>
      <c r="F9" s="8">
        <v>100036875000</v>
      </c>
      <c r="G9" s="7"/>
      <c r="H9" s="8">
        <v>99963125000</v>
      </c>
      <c r="I9" s="7"/>
      <c r="J9" s="8">
        <v>0</v>
      </c>
      <c r="K9" s="7"/>
      <c r="L9" s="8">
        <v>0</v>
      </c>
      <c r="M9" s="7"/>
      <c r="N9" s="17">
        <v>-3000000</v>
      </c>
      <c r="O9" s="7"/>
      <c r="P9" s="8">
        <v>30987569143</v>
      </c>
      <c r="Q9" s="7"/>
      <c r="R9" s="8">
        <v>7000000</v>
      </c>
      <c r="S9" s="7"/>
      <c r="T9" s="8">
        <v>10345</v>
      </c>
      <c r="U9" s="7"/>
      <c r="V9" s="8">
        <v>70025812500</v>
      </c>
      <c r="W9" s="7"/>
      <c r="X9" s="8">
        <v>72388296968.75</v>
      </c>
      <c r="Y9" s="7"/>
      <c r="Z9" s="9">
        <v>1.1399999999999999</v>
      </c>
      <c r="AB9" s="25"/>
      <c r="AC9" s="26"/>
    </row>
    <row r="10" spans="1:29" ht="21.75" customHeight="1">
      <c r="A10" s="65" t="s">
        <v>27</v>
      </c>
      <c r="B10" s="65"/>
      <c r="D10" s="10">
        <v>41044599</v>
      </c>
      <c r="E10" s="7"/>
      <c r="F10" s="10">
        <v>866368171140</v>
      </c>
      <c r="G10" s="7"/>
      <c r="H10" s="10">
        <v>867331540248.08801</v>
      </c>
      <c r="I10" s="7"/>
      <c r="J10" s="10">
        <v>1582474324</v>
      </c>
      <c r="K10" s="7"/>
      <c r="L10" s="10">
        <v>34107934708617</v>
      </c>
      <c r="M10" s="7"/>
      <c r="N10" s="18">
        <v>-1535033634</v>
      </c>
      <c r="O10" s="7"/>
      <c r="P10" s="10">
        <v>33062179627195</v>
      </c>
      <c r="Q10" s="7"/>
      <c r="R10" s="10">
        <v>88485289</v>
      </c>
      <c r="S10" s="7"/>
      <c r="T10" s="10">
        <v>21761</v>
      </c>
      <c r="U10" s="7"/>
      <c r="V10" s="10">
        <v>1924923759411</v>
      </c>
      <c r="W10" s="7"/>
      <c r="X10" s="10">
        <v>1925386366211.4199</v>
      </c>
      <c r="Y10" s="7"/>
      <c r="Z10" s="11">
        <v>30.21</v>
      </c>
      <c r="AB10" s="25"/>
      <c r="AC10" s="26"/>
    </row>
    <row r="11" spans="1:29" ht="21.75" customHeight="1">
      <c r="A11" s="65" t="s">
        <v>28</v>
      </c>
      <c r="B11" s="65"/>
      <c r="D11" s="10">
        <v>12894678</v>
      </c>
      <c r="E11" s="7"/>
      <c r="F11" s="10">
        <v>258416623054</v>
      </c>
      <c r="G11" s="7"/>
      <c r="H11" s="10">
        <v>312307215184.396</v>
      </c>
      <c r="I11" s="7"/>
      <c r="J11" s="10">
        <v>26729407</v>
      </c>
      <c r="K11" s="7"/>
      <c r="L11" s="10">
        <v>822185525501</v>
      </c>
      <c r="M11" s="7"/>
      <c r="N11" s="18">
        <v>-25606024</v>
      </c>
      <c r="O11" s="7"/>
      <c r="P11" s="10">
        <v>782834099499</v>
      </c>
      <c r="Q11" s="7"/>
      <c r="R11" s="10">
        <v>14018061</v>
      </c>
      <c r="S11" s="7"/>
      <c r="T11" s="10">
        <v>30977</v>
      </c>
      <c r="U11" s="7"/>
      <c r="V11" s="10">
        <v>417549302600</v>
      </c>
      <c r="W11" s="7"/>
      <c r="X11" s="10">
        <v>434037726358.22498</v>
      </c>
      <c r="Y11" s="7"/>
      <c r="Z11" s="11">
        <v>6.81</v>
      </c>
      <c r="AB11" s="25"/>
      <c r="AC11" s="26"/>
    </row>
    <row r="12" spans="1:29" ht="21.75" customHeight="1">
      <c r="A12" s="65" t="s">
        <v>29</v>
      </c>
      <c r="B12" s="65"/>
      <c r="D12" s="10">
        <v>1818593</v>
      </c>
      <c r="E12" s="7"/>
      <c r="F12" s="10">
        <v>62518498106</v>
      </c>
      <c r="G12" s="7"/>
      <c r="H12" s="10">
        <v>62763494609.612198</v>
      </c>
      <c r="I12" s="7"/>
      <c r="J12" s="10">
        <v>24376644</v>
      </c>
      <c r="K12" s="7"/>
      <c r="L12" s="10">
        <v>950865949606</v>
      </c>
      <c r="M12" s="7"/>
      <c r="N12" s="18">
        <v>-24862908</v>
      </c>
      <c r="O12" s="7"/>
      <c r="P12" s="10">
        <v>962490186032</v>
      </c>
      <c r="Q12" s="7"/>
      <c r="R12" s="10">
        <v>1332329</v>
      </c>
      <c r="S12" s="7"/>
      <c r="T12" s="10">
        <v>39600</v>
      </c>
      <c r="U12" s="7"/>
      <c r="V12" s="10">
        <v>53785934330</v>
      </c>
      <c r="W12" s="7"/>
      <c r="X12" s="10">
        <v>52735958694.935997</v>
      </c>
      <c r="Y12" s="7"/>
      <c r="Z12" s="11">
        <v>0.83</v>
      </c>
      <c r="AB12" s="25"/>
      <c r="AC12" s="26"/>
    </row>
    <row r="13" spans="1:29" ht="21.75" customHeight="1">
      <c r="A13" s="65" t="s">
        <v>30</v>
      </c>
      <c r="B13" s="65"/>
      <c r="D13" s="10">
        <v>49910</v>
      </c>
      <c r="E13" s="7"/>
      <c r="F13" s="10">
        <v>876698589</v>
      </c>
      <c r="G13" s="7"/>
      <c r="H13" s="10">
        <v>893907719.93293798</v>
      </c>
      <c r="I13" s="7"/>
      <c r="J13" s="10">
        <v>0</v>
      </c>
      <c r="K13" s="7"/>
      <c r="L13" s="10">
        <v>0</v>
      </c>
      <c r="M13" s="7"/>
      <c r="N13" s="18">
        <v>-49910</v>
      </c>
      <c r="O13" s="7"/>
      <c r="P13" s="10">
        <v>918550846</v>
      </c>
      <c r="Q13" s="7"/>
      <c r="R13" s="10">
        <v>0</v>
      </c>
      <c r="S13" s="7"/>
      <c r="T13" s="10">
        <v>0</v>
      </c>
      <c r="U13" s="7"/>
      <c r="V13" s="10">
        <v>0</v>
      </c>
      <c r="W13" s="7"/>
      <c r="X13" s="10">
        <v>0</v>
      </c>
      <c r="Y13" s="7"/>
      <c r="Z13" s="11">
        <v>0</v>
      </c>
      <c r="AB13" s="25"/>
      <c r="AC13" s="26"/>
    </row>
    <row r="14" spans="1:29" ht="21.75" customHeight="1">
      <c r="A14" s="65" t="s">
        <v>31</v>
      </c>
      <c r="B14" s="65"/>
      <c r="D14" s="10">
        <v>17545984</v>
      </c>
      <c r="E14" s="7"/>
      <c r="F14" s="10">
        <v>459937222800</v>
      </c>
      <c r="G14" s="7"/>
      <c r="H14" s="10">
        <v>509388678651.57098</v>
      </c>
      <c r="I14" s="7"/>
      <c r="J14" s="10">
        <v>44374256</v>
      </c>
      <c r="K14" s="7"/>
      <c r="L14" s="10">
        <v>1440017465693</v>
      </c>
      <c r="M14" s="7"/>
      <c r="N14" s="18">
        <v>-38628927</v>
      </c>
      <c r="O14" s="7"/>
      <c r="P14" s="10">
        <v>1252408106667</v>
      </c>
      <c r="Q14" s="7"/>
      <c r="R14" s="10">
        <v>23291313</v>
      </c>
      <c r="S14" s="7"/>
      <c r="T14" s="10">
        <v>31873</v>
      </c>
      <c r="U14" s="7"/>
      <c r="V14" s="10">
        <v>752748199446</v>
      </c>
      <c r="W14" s="7"/>
      <c r="X14" s="10">
        <v>742022531800.146</v>
      </c>
      <c r="Y14" s="7"/>
      <c r="Z14" s="11">
        <v>11.64</v>
      </c>
      <c r="AB14" s="25"/>
      <c r="AC14" s="26"/>
    </row>
    <row r="15" spans="1:29" ht="21.75" customHeight="1">
      <c r="A15" s="65" t="s">
        <v>32</v>
      </c>
      <c r="B15" s="65"/>
      <c r="D15" s="10">
        <v>81220</v>
      </c>
      <c r="E15" s="7"/>
      <c r="F15" s="10">
        <v>2761366583</v>
      </c>
      <c r="G15" s="7"/>
      <c r="H15" s="10">
        <v>2927226067.2067499</v>
      </c>
      <c r="I15" s="7"/>
      <c r="J15" s="10">
        <v>25303242</v>
      </c>
      <c r="K15" s="7"/>
      <c r="L15" s="10">
        <v>921191496586</v>
      </c>
      <c r="M15" s="7"/>
      <c r="N15" s="18">
        <v>-25326149</v>
      </c>
      <c r="O15" s="7"/>
      <c r="P15" s="10">
        <v>924169197643</v>
      </c>
      <c r="Q15" s="7"/>
      <c r="R15" s="10">
        <v>58313</v>
      </c>
      <c r="S15" s="7"/>
      <c r="T15" s="10">
        <v>37121</v>
      </c>
      <c r="U15" s="7"/>
      <c r="V15" s="10">
        <v>1982560571</v>
      </c>
      <c r="W15" s="7"/>
      <c r="X15" s="10">
        <v>2163838663.15308</v>
      </c>
      <c r="Y15" s="7"/>
      <c r="Z15" s="11">
        <v>0.03</v>
      </c>
      <c r="AB15" s="25"/>
      <c r="AC15" s="26"/>
    </row>
    <row r="16" spans="1:29" ht="21.75" customHeight="1">
      <c r="A16" s="65" t="s">
        <v>33</v>
      </c>
      <c r="B16" s="65"/>
      <c r="D16" s="10">
        <v>15621433</v>
      </c>
      <c r="E16" s="7"/>
      <c r="F16" s="10">
        <v>205123770039</v>
      </c>
      <c r="G16" s="7"/>
      <c r="H16" s="10">
        <v>245081223122.311</v>
      </c>
      <c r="I16" s="7"/>
      <c r="J16" s="10">
        <v>8226472</v>
      </c>
      <c r="K16" s="7"/>
      <c r="L16" s="10">
        <v>143043203759</v>
      </c>
      <c r="M16" s="7"/>
      <c r="N16" s="18">
        <v>-7075534</v>
      </c>
      <c r="O16" s="7"/>
      <c r="P16" s="10">
        <v>123790027691</v>
      </c>
      <c r="Q16" s="7"/>
      <c r="R16" s="10">
        <v>16772371</v>
      </c>
      <c r="S16" s="7"/>
      <c r="T16" s="10">
        <v>18139</v>
      </c>
      <c r="U16" s="7"/>
      <c r="V16" s="10">
        <v>250257699332</v>
      </c>
      <c r="W16" s="7"/>
      <c r="X16" s="10">
        <v>304094089911.71802</v>
      </c>
      <c r="Y16" s="7"/>
      <c r="Z16" s="11">
        <v>4.7699999999999996</v>
      </c>
      <c r="AB16" s="25"/>
      <c r="AC16" s="26"/>
    </row>
    <row r="17" spans="1:29" ht="21.75" customHeight="1">
      <c r="A17" s="65" t="s">
        <v>34</v>
      </c>
      <c r="B17" s="65"/>
      <c r="D17" s="10">
        <v>1698786</v>
      </c>
      <c r="E17" s="7"/>
      <c r="F17" s="10">
        <v>45817926323</v>
      </c>
      <c r="G17" s="7"/>
      <c r="H17" s="10">
        <v>46672217695.056198</v>
      </c>
      <c r="I17" s="7"/>
      <c r="J17" s="10">
        <v>1250000</v>
      </c>
      <c r="K17" s="7"/>
      <c r="L17" s="10">
        <v>34550235696</v>
      </c>
      <c r="M17" s="7"/>
      <c r="N17" s="18">
        <v>-2948786</v>
      </c>
      <c r="O17" s="7"/>
      <c r="P17" s="10">
        <v>82806989662</v>
      </c>
      <c r="Q17" s="7"/>
      <c r="R17" s="10">
        <v>0</v>
      </c>
      <c r="S17" s="7"/>
      <c r="T17" s="10">
        <v>0</v>
      </c>
      <c r="U17" s="7"/>
      <c r="V17" s="10">
        <v>0</v>
      </c>
      <c r="W17" s="7"/>
      <c r="X17" s="10">
        <v>0</v>
      </c>
      <c r="Y17" s="7"/>
      <c r="Z17" s="11">
        <v>0</v>
      </c>
      <c r="AB17" s="25"/>
      <c r="AC17" s="26"/>
    </row>
    <row r="18" spans="1:29" ht="21.75" customHeight="1">
      <c r="A18" s="65" t="s">
        <v>35</v>
      </c>
      <c r="B18" s="65"/>
      <c r="D18" s="10">
        <v>14160776</v>
      </c>
      <c r="E18" s="7"/>
      <c r="F18" s="10">
        <v>194080489248</v>
      </c>
      <c r="G18" s="7"/>
      <c r="H18" s="10">
        <v>214875852075.39001</v>
      </c>
      <c r="I18" s="7"/>
      <c r="J18" s="10">
        <v>41716528</v>
      </c>
      <c r="K18" s="7"/>
      <c r="L18" s="10">
        <v>701465494366</v>
      </c>
      <c r="M18" s="7"/>
      <c r="N18" s="18">
        <v>-42213416</v>
      </c>
      <c r="O18" s="7"/>
      <c r="P18" s="10">
        <v>716192297304</v>
      </c>
      <c r="Q18" s="7"/>
      <c r="R18" s="10">
        <v>13663888</v>
      </c>
      <c r="S18" s="7"/>
      <c r="T18" s="10">
        <v>16401</v>
      </c>
      <c r="U18" s="7"/>
      <c r="V18" s="10">
        <v>227938211516</v>
      </c>
      <c r="W18" s="7"/>
      <c r="X18" s="10">
        <v>223998340431.54001</v>
      </c>
      <c r="Y18" s="7"/>
      <c r="Z18" s="11">
        <v>3.52</v>
      </c>
      <c r="AB18" s="25"/>
      <c r="AC18" s="26"/>
    </row>
    <row r="19" spans="1:29" ht="21.75" customHeight="1">
      <c r="A19" s="65" t="s">
        <v>36</v>
      </c>
      <c r="B19" s="65"/>
      <c r="D19" s="12">
        <v>0</v>
      </c>
      <c r="E19" s="7"/>
      <c r="F19" s="12">
        <v>0</v>
      </c>
      <c r="G19" s="7"/>
      <c r="H19" s="12">
        <v>0</v>
      </c>
      <c r="I19" s="7"/>
      <c r="J19" s="12">
        <v>5971770</v>
      </c>
      <c r="K19" s="7"/>
      <c r="L19" s="12">
        <v>210675831803</v>
      </c>
      <c r="M19" s="7"/>
      <c r="N19" s="19">
        <v>-5971770</v>
      </c>
      <c r="O19" s="7"/>
      <c r="P19" s="12">
        <v>210979104427</v>
      </c>
      <c r="Q19" s="7"/>
      <c r="R19" s="12">
        <v>0</v>
      </c>
      <c r="S19" s="7"/>
      <c r="T19" s="10">
        <v>0</v>
      </c>
      <c r="U19" s="7"/>
      <c r="V19" s="12">
        <v>0</v>
      </c>
      <c r="W19" s="7"/>
      <c r="X19" s="12">
        <v>0</v>
      </c>
      <c r="Y19" s="7"/>
      <c r="Z19" s="13">
        <v>0</v>
      </c>
      <c r="AB19" s="25"/>
      <c r="AC19" s="26"/>
    </row>
    <row r="20" spans="1:29" ht="21.75" customHeight="1" thickBot="1">
      <c r="A20" s="64" t="s">
        <v>19</v>
      </c>
      <c r="B20" s="64"/>
      <c r="D20" s="14">
        <f>SUM(D9:D19)</f>
        <v>114915979</v>
      </c>
      <c r="E20" s="7"/>
      <c r="F20" s="14">
        <f>SUM(F9:F19)</f>
        <v>2195937640882</v>
      </c>
      <c r="G20" s="7"/>
      <c r="H20" s="14">
        <f>SUM(H9:H19)</f>
        <v>2362204480373.564</v>
      </c>
      <c r="I20" s="7"/>
      <c r="J20" s="14">
        <f>SUM(J9:J19)</f>
        <v>1760422643</v>
      </c>
      <c r="K20" s="7"/>
      <c r="L20" s="14">
        <f>SUM(L9:L19)</f>
        <v>39331929911627</v>
      </c>
      <c r="M20" s="7"/>
      <c r="N20" s="20">
        <f>SUM(N9:N19)</f>
        <v>-1710717058</v>
      </c>
      <c r="O20" s="7"/>
      <c r="P20" s="14">
        <f>SUM(P9:P19)</f>
        <v>38149755756109</v>
      </c>
      <c r="Q20" s="7"/>
      <c r="R20" s="14">
        <f>SUM(R9:R19)</f>
        <v>164621564</v>
      </c>
      <c r="S20" s="7"/>
      <c r="T20" s="10"/>
      <c r="U20" s="7"/>
      <c r="V20" s="14">
        <f>SUM(V9:V19)</f>
        <v>3699211479706</v>
      </c>
      <c r="W20" s="7"/>
      <c r="X20" s="14">
        <f>SUM(X9:X19)</f>
        <v>3756827149039.8887</v>
      </c>
      <c r="Y20" s="7"/>
      <c r="Z20" s="15">
        <f>SUM(Z9:Z19)</f>
        <v>58.95000000000001</v>
      </c>
      <c r="AB20" s="25"/>
      <c r="AC20" s="26"/>
    </row>
    <row r="21" spans="1:29" ht="13.5" thickTop="1"/>
    <row r="22" spans="1:29">
      <c r="X22" s="22"/>
    </row>
    <row r="24" spans="1:29">
      <c r="D24" s="43"/>
      <c r="E24" s="43"/>
      <c r="F24" s="43"/>
      <c r="G24" s="43"/>
      <c r="H24" s="43"/>
      <c r="J24" s="22"/>
      <c r="L24" s="22"/>
      <c r="N24" s="37"/>
      <c r="P24" s="22"/>
    </row>
    <row r="25" spans="1:29">
      <c r="D25" s="43"/>
      <c r="E25" s="43"/>
      <c r="F25" s="43"/>
      <c r="G25" s="43"/>
      <c r="H25" s="43"/>
      <c r="J25" s="22"/>
      <c r="L25" s="22"/>
      <c r="N25" s="22"/>
      <c r="P25" s="22"/>
    </row>
    <row r="26" spans="1:29"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9"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9">
      <c r="D28" s="16"/>
      <c r="E28" s="16"/>
      <c r="F28" s="16"/>
      <c r="G28" s="16"/>
      <c r="H28" s="16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9">
      <c r="D29" s="16"/>
      <c r="E29" s="16"/>
      <c r="F29" s="16"/>
      <c r="G29" s="16"/>
      <c r="H29" s="16"/>
    </row>
    <row r="30" spans="1:29">
      <c r="D30" s="16"/>
      <c r="E30" s="16"/>
      <c r="F30" s="16"/>
      <c r="G30" s="16"/>
      <c r="H30" s="16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9">
      <c r="D31" s="16"/>
      <c r="E31" s="16"/>
      <c r="F31" s="16"/>
      <c r="G31" s="16"/>
      <c r="H31" s="16"/>
    </row>
    <row r="32" spans="1:29">
      <c r="D32" s="16"/>
      <c r="E32" s="16"/>
      <c r="F32" s="16"/>
      <c r="G32" s="16"/>
      <c r="H32" s="16"/>
    </row>
    <row r="33" spans="4:8">
      <c r="D33" s="16"/>
      <c r="E33" s="16"/>
      <c r="F33" s="16"/>
      <c r="G33" s="16"/>
      <c r="H33" s="16"/>
    </row>
    <row r="34" spans="4:8">
      <c r="D34" s="16"/>
      <c r="E34" s="16"/>
      <c r="F34" s="16"/>
      <c r="G34" s="16"/>
      <c r="H34" s="16"/>
    </row>
    <row r="35" spans="4:8">
      <c r="D35" s="21"/>
      <c r="F35" s="21"/>
      <c r="H35" s="21"/>
    </row>
  </sheetData>
  <mergeCells count="30">
    <mergeCell ref="V7:V8"/>
    <mergeCell ref="X7:X8"/>
    <mergeCell ref="Z7:Z8"/>
    <mergeCell ref="A6:B8"/>
    <mergeCell ref="A19:B19"/>
    <mergeCell ref="A10:B10"/>
    <mergeCell ref="A11:B11"/>
    <mergeCell ref="A12:B12"/>
    <mergeCell ref="J7:L7"/>
    <mergeCell ref="N7:P7"/>
    <mergeCell ref="A9:B9"/>
    <mergeCell ref="D7:D8"/>
    <mergeCell ref="F7:F8"/>
    <mergeCell ref="H7:H8"/>
    <mergeCell ref="R7:R8"/>
    <mergeCell ref="T7:T8"/>
    <mergeCell ref="A20:B20"/>
    <mergeCell ref="A16:B16"/>
    <mergeCell ref="A17:B17"/>
    <mergeCell ref="A18:B18"/>
    <mergeCell ref="A13:B13"/>
    <mergeCell ref="A14:B14"/>
    <mergeCell ref="A15:B15"/>
    <mergeCell ref="A1:Z1"/>
    <mergeCell ref="A2:Z2"/>
    <mergeCell ref="A3:Z3"/>
    <mergeCell ref="D6:H6"/>
    <mergeCell ref="J6:P6"/>
    <mergeCell ref="R6:Z6"/>
    <mergeCell ref="A5:Z5"/>
  </mergeCells>
  <pageMargins left="0.39" right="0.39" top="0.39" bottom="0.39" header="0" footer="0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N26"/>
  <sheetViews>
    <sheetView rightToLeft="1" view="pageBreakPreview" zoomScaleNormal="100" zoomScaleSheetLayoutView="100" workbookViewId="0">
      <selection activeCell="E22" sqref="E22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7.570312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4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ht="21.7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4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4" ht="14.45" customHeight="1"/>
    <row r="5" spans="1:14" ht="25.5" customHeight="1">
      <c r="A5" s="59" t="s">
        <v>96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4" ht="24.6" customHeight="1">
      <c r="A6" s="63" t="s">
        <v>115</v>
      </c>
      <c r="B6" s="63"/>
      <c r="D6" s="1" t="s">
        <v>3</v>
      </c>
      <c r="F6" s="60" t="s">
        <v>4</v>
      </c>
      <c r="G6" s="60"/>
      <c r="H6" s="60"/>
      <c r="J6" s="1" t="s">
        <v>5</v>
      </c>
      <c r="L6" s="64" t="s">
        <v>14</v>
      </c>
    </row>
    <row r="7" spans="1:14" ht="14.45" customHeight="1">
      <c r="A7" s="62" t="s">
        <v>37</v>
      </c>
      <c r="B7" s="62"/>
      <c r="D7" s="62" t="s">
        <v>38</v>
      </c>
      <c r="F7" s="62" t="s">
        <v>39</v>
      </c>
      <c r="G7" s="2"/>
      <c r="H7" s="62" t="s">
        <v>40</v>
      </c>
      <c r="J7" s="62" t="s">
        <v>38</v>
      </c>
      <c r="L7" s="64"/>
    </row>
    <row r="8" spans="1:14" ht="14.45" customHeight="1">
      <c r="A8" s="63"/>
      <c r="B8" s="63"/>
      <c r="D8" s="63"/>
      <c r="F8" s="63"/>
      <c r="H8" s="63"/>
      <c r="J8" s="63"/>
      <c r="L8" s="63"/>
    </row>
    <row r="9" spans="1:14" ht="21.75" customHeight="1">
      <c r="A9" s="66" t="s">
        <v>88</v>
      </c>
      <c r="B9" s="66"/>
      <c r="D9" s="8">
        <v>75019472489</v>
      </c>
      <c r="E9" s="7"/>
      <c r="F9" s="8">
        <v>70756726451</v>
      </c>
      <c r="G9" s="7"/>
      <c r="H9" s="8">
        <v>61666833636</v>
      </c>
      <c r="I9" s="7"/>
      <c r="J9" s="8">
        <f>D9+F9-H9</f>
        <v>84109365304</v>
      </c>
      <c r="L9" s="45">
        <v>1.319900916467894E-2</v>
      </c>
      <c r="N9" s="25"/>
    </row>
    <row r="10" spans="1:14" ht="21.75" customHeight="1">
      <c r="A10" s="65" t="s">
        <v>89</v>
      </c>
      <c r="B10" s="65"/>
      <c r="D10" s="10">
        <v>3771122</v>
      </c>
      <c r="E10" s="7"/>
      <c r="F10" s="10">
        <v>15990</v>
      </c>
      <c r="G10" s="7"/>
      <c r="H10" s="10">
        <v>0</v>
      </c>
      <c r="I10" s="7"/>
      <c r="J10" s="10">
        <f>D10+F10-H10</f>
        <v>3787112</v>
      </c>
      <c r="L10" s="46">
        <v>5.9429917007456476E-7</v>
      </c>
      <c r="N10" s="25"/>
    </row>
    <row r="11" spans="1:14" ht="21.75" customHeight="1">
      <c r="A11" s="65" t="s">
        <v>90</v>
      </c>
      <c r="B11" s="65"/>
      <c r="D11" s="10">
        <v>2113832585</v>
      </c>
      <c r="E11" s="7"/>
      <c r="F11" s="10">
        <v>18510236680253</v>
      </c>
      <c r="G11" s="7"/>
      <c r="H11" s="10">
        <v>18510214715101</v>
      </c>
      <c r="I11" s="7"/>
      <c r="J11" s="10">
        <f>D11+F11-H11</f>
        <v>2135797737</v>
      </c>
      <c r="L11" s="46">
        <v>3.351637930291561E-4</v>
      </c>
      <c r="N11" s="25"/>
    </row>
    <row r="12" spans="1:14" ht="21.75" customHeight="1">
      <c r="A12" s="65" t="s">
        <v>91</v>
      </c>
      <c r="B12" s="65"/>
      <c r="D12" s="10">
        <v>6962685</v>
      </c>
      <c r="E12" s="7"/>
      <c r="F12" s="10">
        <v>29443</v>
      </c>
      <c r="G12" s="7"/>
      <c r="H12" s="10">
        <v>0</v>
      </c>
      <c r="I12" s="7"/>
      <c r="J12" s="10">
        <f t="shared" ref="J12:J14" si="0">D12+F12-H12</f>
        <v>6992128</v>
      </c>
      <c r="L12" s="46">
        <v>1.0972519079063746E-6</v>
      </c>
      <c r="N12" s="25"/>
    </row>
    <row r="13" spans="1:14" ht="21.75" customHeight="1">
      <c r="A13" s="67" t="s">
        <v>41</v>
      </c>
      <c r="B13" s="67"/>
      <c r="D13" s="10">
        <v>6678670</v>
      </c>
      <c r="E13" s="7"/>
      <c r="F13" s="10">
        <v>28361</v>
      </c>
      <c r="G13" s="7"/>
      <c r="H13" s="10">
        <v>0</v>
      </c>
      <c r="I13" s="7"/>
      <c r="J13" s="10">
        <f t="shared" si="0"/>
        <v>6707031</v>
      </c>
      <c r="L13" s="46">
        <v>1.052512562861721E-6</v>
      </c>
      <c r="N13" s="25"/>
    </row>
    <row r="14" spans="1:14" ht="21.75" customHeight="1">
      <c r="A14" s="65" t="s">
        <v>92</v>
      </c>
      <c r="B14" s="65"/>
      <c r="D14" s="10">
        <v>3112346</v>
      </c>
      <c r="E14" s="7"/>
      <c r="F14" s="10">
        <v>24301</v>
      </c>
      <c r="G14" s="7"/>
      <c r="H14" s="10">
        <v>0</v>
      </c>
      <c r="I14" s="7"/>
      <c r="J14" s="10">
        <f t="shared" si="0"/>
        <v>3136647</v>
      </c>
      <c r="L14" s="47">
        <v>4.9222381300496871E-7</v>
      </c>
      <c r="N14" s="25"/>
    </row>
    <row r="15" spans="1:14" ht="21.75" customHeight="1" thickBot="1">
      <c r="A15" s="64" t="s">
        <v>19</v>
      </c>
      <c r="B15" s="64"/>
      <c r="D15" s="14">
        <f>SUM(D9:D14)</f>
        <v>77153829897</v>
      </c>
      <c r="E15" s="7"/>
      <c r="F15" s="14">
        <f>SUM(F9:F14)</f>
        <v>18580993504799</v>
      </c>
      <c r="G15" s="7"/>
      <c r="H15" s="14">
        <f>SUM(H9:H14)</f>
        <v>18571881548737</v>
      </c>
      <c r="I15" s="7"/>
      <c r="J15" s="14">
        <f>SUM(J9:J14)</f>
        <v>86265785959</v>
      </c>
      <c r="K15" s="7"/>
      <c r="L15" s="48">
        <f>SUM(L9:L14)</f>
        <v>1.3537409245161943E-2</v>
      </c>
      <c r="N15" s="25"/>
    </row>
    <row r="16" spans="1:14" ht="13.5" thickTop="1"/>
    <row r="18" spans="4:12">
      <c r="J18" s="22"/>
    </row>
    <row r="19" spans="4:12">
      <c r="D19" s="22"/>
      <c r="F19" s="49"/>
      <c r="H19" s="49"/>
      <c r="J19" s="22"/>
    </row>
    <row r="20" spans="4:12">
      <c r="D20" s="22"/>
      <c r="L20" s="22"/>
    </row>
    <row r="21" spans="4:12">
      <c r="D21" s="22"/>
    </row>
    <row r="22" spans="4:12">
      <c r="D22" s="22"/>
    </row>
    <row r="23" spans="4:12">
      <c r="D23" s="22"/>
      <c r="J23" s="22"/>
    </row>
    <row r="24" spans="4:12">
      <c r="D24" s="22"/>
      <c r="F24" s="22"/>
      <c r="H24" s="22"/>
      <c r="J24" s="22"/>
    </row>
    <row r="25" spans="4:12">
      <c r="D25" s="22"/>
    </row>
    <row r="26" spans="4:12">
      <c r="D26" s="22"/>
    </row>
  </sheetData>
  <mergeCells count="19">
    <mergeCell ref="A10:B10"/>
    <mergeCell ref="A11:B11"/>
    <mergeCell ref="A12:B12"/>
    <mergeCell ref="L6:L8"/>
    <mergeCell ref="A15:B15"/>
    <mergeCell ref="A13:B13"/>
    <mergeCell ref="A14:B14"/>
    <mergeCell ref="A9:B9"/>
    <mergeCell ref="D7:D8"/>
    <mergeCell ref="F7:F8"/>
    <mergeCell ref="H7:H8"/>
    <mergeCell ref="J7:J8"/>
    <mergeCell ref="A7:B8"/>
    <mergeCell ref="A1:L1"/>
    <mergeCell ref="A2:L2"/>
    <mergeCell ref="A3:L3"/>
    <mergeCell ref="F6:H6"/>
    <mergeCell ref="A5:L5"/>
    <mergeCell ref="A6:B6"/>
  </mergeCells>
  <pageMargins left="0.39" right="0.39" top="0.39" bottom="0.39" header="0" footer="0"/>
  <pageSetup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N26"/>
  <sheetViews>
    <sheetView rightToLeft="1" view="pageBreakPreview" zoomScaleNormal="100" zoomScaleSheetLayoutView="100" workbookViewId="0">
      <selection activeCell="H19" sqref="H19"/>
    </sheetView>
  </sheetViews>
  <sheetFormatPr defaultRowHeight="12.75"/>
  <cols>
    <col min="1" max="1" width="2.5703125" customWidth="1"/>
    <col min="2" max="2" width="49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0.28515625" customWidth="1"/>
    <col min="13" max="13" width="9.5703125" bestFit="1" customWidth="1"/>
  </cols>
  <sheetData>
    <row r="1" spans="1:14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4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</row>
    <row r="3" spans="1:14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14" ht="14.45" customHeight="1"/>
    <row r="5" spans="1:14" ht="29.1" customHeight="1">
      <c r="A5" s="59" t="s">
        <v>97</v>
      </c>
      <c r="B5" s="59"/>
      <c r="C5" s="59"/>
      <c r="D5" s="59"/>
      <c r="E5" s="59"/>
      <c r="F5" s="59"/>
      <c r="G5" s="59"/>
      <c r="H5" s="59"/>
      <c r="I5" s="59"/>
      <c r="J5" s="59"/>
    </row>
    <row r="6" spans="1:14" ht="25.5" customHeight="1">
      <c r="A6" s="60" t="s">
        <v>43</v>
      </c>
      <c r="B6" s="60"/>
      <c r="D6" s="1" t="s">
        <v>44</v>
      </c>
      <c r="F6" s="1" t="s">
        <v>38</v>
      </c>
      <c r="H6" s="1" t="s">
        <v>45</v>
      </c>
      <c r="J6" s="1" t="s">
        <v>46</v>
      </c>
    </row>
    <row r="7" spans="1:14" ht="21.75" customHeight="1">
      <c r="A7" s="66" t="s">
        <v>47</v>
      </c>
      <c r="B7" s="66"/>
      <c r="D7" s="50" t="s">
        <v>111</v>
      </c>
      <c r="E7" s="7"/>
      <c r="F7" s="8">
        <v>87859812845</v>
      </c>
      <c r="G7" s="7"/>
      <c r="H7" s="9">
        <f>(F7/F$11)*100</f>
        <v>29.140650725778261</v>
      </c>
      <c r="I7" s="7"/>
      <c r="J7" s="9">
        <v>1.38</v>
      </c>
      <c r="M7" s="25"/>
      <c r="N7" s="26"/>
    </row>
    <row r="8" spans="1:14" ht="21.75" customHeight="1">
      <c r="A8" s="65" t="s">
        <v>48</v>
      </c>
      <c r="B8" s="65"/>
      <c r="D8" s="51" t="s">
        <v>49</v>
      </c>
      <c r="E8" s="7"/>
      <c r="F8" s="10">
        <v>213320013655</v>
      </c>
      <c r="G8" s="7"/>
      <c r="H8" s="11">
        <f t="shared" ref="H8:H10" si="0">(F8/F$11)*100</f>
        <v>70.752301984813144</v>
      </c>
      <c r="I8" s="7"/>
      <c r="J8" s="11">
        <v>3.35</v>
      </c>
      <c r="M8" s="25"/>
      <c r="N8" s="26"/>
    </row>
    <row r="9" spans="1:14" ht="21.75" customHeight="1">
      <c r="A9" s="65" t="s">
        <v>50</v>
      </c>
      <c r="B9" s="65"/>
      <c r="D9" s="51" t="s">
        <v>112</v>
      </c>
      <c r="E9" s="7"/>
      <c r="F9" s="10">
        <v>321723987</v>
      </c>
      <c r="G9" s="7"/>
      <c r="H9" s="11">
        <f t="shared" si="0"/>
        <v>0.10670687805597073</v>
      </c>
      <c r="I9" s="7"/>
      <c r="J9" s="11">
        <v>0.01</v>
      </c>
      <c r="M9" s="25"/>
      <c r="N9" s="26"/>
    </row>
    <row r="10" spans="1:14" ht="21.75" customHeight="1">
      <c r="A10" s="65" t="s">
        <v>51</v>
      </c>
      <c r="B10" s="65"/>
      <c r="D10" s="52" t="s">
        <v>113</v>
      </c>
      <c r="E10" s="7"/>
      <c r="F10" s="12">
        <v>1026349</v>
      </c>
      <c r="G10" s="7"/>
      <c r="H10" s="13">
        <f t="shared" si="0"/>
        <v>3.4041135262279185E-4</v>
      </c>
      <c r="I10" s="7"/>
      <c r="J10" s="13">
        <v>0</v>
      </c>
      <c r="M10" s="25"/>
      <c r="N10" s="26"/>
    </row>
    <row r="11" spans="1:14" ht="21.75" customHeight="1">
      <c r="A11" s="64" t="s">
        <v>19</v>
      </c>
      <c r="B11" s="64"/>
      <c r="D11" s="5"/>
      <c r="F11" s="14">
        <f>SUM(F7:F10)</f>
        <v>301502576836</v>
      </c>
      <c r="G11" s="7"/>
      <c r="H11" s="14">
        <f>SUM(H7:H10)</f>
        <v>100</v>
      </c>
      <c r="I11" s="7"/>
      <c r="J11" s="15">
        <f>SUM(J7:J10)</f>
        <v>4.74</v>
      </c>
      <c r="M11" s="25"/>
      <c r="N11" s="26"/>
    </row>
    <row r="14" spans="1:14">
      <c r="F14" s="22"/>
    </row>
    <row r="15" spans="1:14">
      <c r="F15" s="22"/>
    </row>
    <row r="16" spans="1:14">
      <c r="F16" s="22"/>
    </row>
    <row r="17" spans="6:8">
      <c r="F17" s="22"/>
      <c r="H17" s="22"/>
    </row>
    <row r="18" spans="6:8">
      <c r="F18" s="22"/>
    </row>
    <row r="19" spans="6:8">
      <c r="F19" s="22"/>
    </row>
    <row r="26" spans="6:8">
      <c r="H26" s="37"/>
    </row>
  </sheetData>
  <mergeCells count="10">
    <mergeCell ref="A11:B11"/>
    <mergeCell ref="A7:B7"/>
    <mergeCell ref="A8:B8"/>
    <mergeCell ref="A9:B9"/>
    <mergeCell ref="A10:B10"/>
    <mergeCell ref="A1:J1"/>
    <mergeCell ref="A2:J2"/>
    <mergeCell ref="A3:J3"/>
    <mergeCell ref="A6:B6"/>
    <mergeCell ref="A5:J5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V20"/>
  <sheetViews>
    <sheetView rightToLeft="1" view="pageBreakPreview" zoomScaleNormal="100" zoomScaleSheetLayoutView="100" workbookViewId="0">
      <selection activeCell="N18" sqref="N18"/>
    </sheetView>
  </sheetViews>
  <sheetFormatPr defaultRowHeight="12.75"/>
  <cols>
    <col min="1" max="1" width="5.140625" customWidth="1"/>
    <col min="2" max="2" width="20" customWidth="1"/>
    <col min="3" max="3" width="1.28515625" customWidth="1"/>
    <col min="4" max="4" width="14.7109375" bestFit="1" customWidth="1"/>
    <col min="5" max="5" width="1.28515625" customWidth="1"/>
    <col min="6" max="6" width="16.42578125" bestFit="1" customWidth="1"/>
    <col min="7" max="7" width="1.28515625" customWidth="1"/>
    <col min="8" max="8" width="15.7109375" bestFit="1" customWidth="1"/>
    <col min="9" max="9" width="1.28515625" customWidth="1"/>
    <col min="10" max="10" width="16.42578125" bestFit="1" customWidth="1"/>
    <col min="11" max="11" width="1.28515625" customWidth="1"/>
    <col min="12" max="12" width="15.5703125" customWidth="1"/>
    <col min="13" max="13" width="1.28515625" customWidth="1"/>
    <col min="14" max="14" width="15.5703125" bestFit="1" customWidth="1"/>
    <col min="15" max="15" width="1.28515625" customWidth="1"/>
    <col min="16" max="16" width="19.28515625" customWidth="1"/>
    <col min="17" max="17" width="1.28515625" customWidth="1"/>
    <col min="18" max="18" width="17.5703125" bestFit="1" customWidth="1"/>
    <col min="19" max="19" width="1.28515625" customWidth="1"/>
    <col min="20" max="20" width="17.5703125" bestFit="1" customWidth="1"/>
    <col min="21" max="21" width="1.28515625" customWidth="1"/>
    <col min="22" max="22" width="20" customWidth="1"/>
    <col min="23" max="23" width="0.28515625" customWidth="1"/>
  </cols>
  <sheetData>
    <row r="1" spans="1:22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ht="14.45" customHeight="1"/>
    <row r="5" spans="1:22" ht="24.75" customHeight="1">
      <c r="A5" s="59" t="s">
        <v>98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2" ht="23.25" customHeight="1">
      <c r="A6" s="64" t="s">
        <v>53</v>
      </c>
      <c r="B6" s="64"/>
      <c r="D6" s="60" t="s">
        <v>99</v>
      </c>
      <c r="E6" s="60"/>
      <c r="F6" s="60"/>
      <c r="G6" s="60"/>
      <c r="H6" s="60"/>
      <c r="I6" s="60"/>
      <c r="J6" s="60"/>
      <c r="K6" s="60"/>
      <c r="L6" s="60"/>
      <c r="N6" s="63" t="s">
        <v>100</v>
      </c>
      <c r="O6" s="63"/>
      <c r="P6" s="63"/>
      <c r="Q6" s="63"/>
      <c r="R6" s="63"/>
      <c r="S6" s="63"/>
      <c r="T6" s="63"/>
      <c r="U6" s="63"/>
      <c r="V6" s="63"/>
    </row>
    <row r="7" spans="1:22" ht="23.25" customHeight="1">
      <c r="A7" s="64"/>
      <c r="B7" s="64"/>
      <c r="D7" s="62" t="s">
        <v>54</v>
      </c>
      <c r="E7" s="2"/>
      <c r="F7" s="62" t="s">
        <v>55</v>
      </c>
      <c r="G7" s="2"/>
      <c r="H7" s="62" t="s">
        <v>56</v>
      </c>
      <c r="I7" s="2"/>
      <c r="J7" s="61" t="s">
        <v>19</v>
      </c>
      <c r="K7" s="61"/>
      <c r="L7" s="61"/>
      <c r="N7" s="62" t="s">
        <v>54</v>
      </c>
      <c r="O7" s="2"/>
      <c r="P7" s="62" t="s">
        <v>55</v>
      </c>
      <c r="Q7" s="2"/>
      <c r="R7" s="62" t="s">
        <v>56</v>
      </c>
      <c r="S7" s="2"/>
      <c r="T7" s="61" t="s">
        <v>19</v>
      </c>
      <c r="U7" s="61"/>
      <c r="V7" s="61"/>
    </row>
    <row r="8" spans="1:22" ht="23.25" customHeight="1">
      <c r="A8" s="63"/>
      <c r="B8" s="63"/>
      <c r="D8" s="63"/>
      <c r="F8" s="63"/>
      <c r="H8" s="63"/>
      <c r="J8" s="3" t="s">
        <v>38</v>
      </c>
      <c r="K8" s="2"/>
      <c r="L8" s="3" t="s">
        <v>45</v>
      </c>
      <c r="N8" s="63"/>
      <c r="P8" s="63"/>
      <c r="R8" s="63"/>
      <c r="T8" s="3" t="s">
        <v>38</v>
      </c>
      <c r="U8" s="2"/>
      <c r="V8" s="3" t="s">
        <v>45</v>
      </c>
    </row>
    <row r="9" spans="1:22" ht="21.75" customHeight="1">
      <c r="A9" s="66" t="s">
        <v>17</v>
      </c>
      <c r="B9" s="66"/>
      <c r="D9" s="8">
        <v>0</v>
      </c>
      <c r="E9" s="7"/>
      <c r="F9" s="17">
        <v>-7704504202</v>
      </c>
      <c r="G9" s="7"/>
      <c r="H9" s="17">
        <v>28864585756</v>
      </c>
      <c r="I9" s="7"/>
      <c r="J9" s="17">
        <v>21160081554</v>
      </c>
      <c r="K9" s="7"/>
      <c r="L9" s="53">
        <v>6.94</v>
      </c>
      <c r="M9" s="7"/>
      <c r="N9" s="17">
        <f>'درآمد سود سهام'!S8</f>
        <v>911661848</v>
      </c>
      <c r="O9" s="7"/>
      <c r="P9" s="17">
        <v>-693802387</v>
      </c>
      <c r="Q9" s="7"/>
      <c r="R9" s="17">
        <v>2570557872</v>
      </c>
      <c r="S9" s="7"/>
      <c r="T9" s="17">
        <v>2535617333</v>
      </c>
      <c r="U9" s="7"/>
      <c r="V9" s="53">
        <v>0.22</v>
      </c>
    </row>
    <row r="10" spans="1:22" ht="21.75" customHeight="1">
      <c r="A10" s="65" t="s">
        <v>18</v>
      </c>
      <c r="B10" s="65"/>
      <c r="D10" s="10">
        <v>0</v>
      </c>
      <c r="E10" s="7"/>
      <c r="F10" s="18">
        <v>6113829483</v>
      </c>
      <c r="G10" s="7"/>
      <c r="H10" s="18">
        <v>-181619611</v>
      </c>
      <c r="I10" s="7"/>
      <c r="J10" s="18">
        <v>5932209872</v>
      </c>
      <c r="K10" s="7"/>
      <c r="L10" s="54">
        <v>1.95</v>
      </c>
      <c r="M10" s="7"/>
      <c r="N10" s="18">
        <v>0</v>
      </c>
      <c r="O10" s="7"/>
      <c r="P10" s="18">
        <v>3762211054</v>
      </c>
      <c r="Q10" s="7"/>
      <c r="R10" s="18">
        <v>4198180596</v>
      </c>
      <c r="S10" s="7"/>
      <c r="T10" s="18">
        <v>7960391650</v>
      </c>
      <c r="U10" s="7"/>
      <c r="V10" s="54">
        <v>0.68</v>
      </c>
    </row>
    <row r="11" spans="1:22" ht="21.75" customHeight="1">
      <c r="A11" s="65" t="s">
        <v>15</v>
      </c>
      <c r="B11" s="65"/>
      <c r="D11" s="10">
        <v>0</v>
      </c>
      <c r="E11" s="7"/>
      <c r="F11" s="18">
        <v>67810046771</v>
      </c>
      <c r="G11" s="7"/>
      <c r="H11" s="18">
        <v>8354834573</v>
      </c>
      <c r="I11" s="7"/>
      <c r="J11" s="18">
        <v>76164881344</v>
      </c>
      <c r="K11" s="7"/>
      <c r="L11" s="54">
        <v>24.99</v>
      </c>
      <c r="M11" s="7"/>
      <c r="N11" s="18">
        <v>52895516400</v>
      </c>
      <c r="O11" s="7"/>
      <c r="P11" s="18">
        <v>388065169589</v>
      </c>
      <c r="Q11" s="7"/>
      <c r="R11" s="18">
        <v>25801310551</v>
      </c>
      <c r="S11" s="7"/>
      <c r="T11" s="18">
        <v>466761996540</v>
      </c>
      <c r="U11" s="7"/>
      <c r="V11" s="54">
        <v>39.97</v>
      </c>
    </row>
    <row r="12" spans="1:22" ht="21.75" customHeight="1">
      <c r="A12" s="65" t="s">
        <v>57</v>
      </c>
      <c r="B12" s="65"/>
      <c r="D12" s="10">
        <v>0</v>
      </c>
      <c r="E12" s="7"/>
      <c r="F12" s="18">
        <v>0</v>
      </c>
      <c r="G12" s="7"/>
      <c r="H12" s="18">
        <v>0</v>
      </c>
      <c r="I12" s="7"/>
      <c r="J12" s="18">
        <v>0</v>
      </c>
      <c r="K12" s="7"/>
      <c r="L12" s="54">
        <v>0</v>
      </c>
      <c r="M12" s="7"/>
      <c r="N12" s="18">
        <v>0</v>
      </c>
      <c r="O12" s="7"/>
      <c r="P12" s="18">
        <v>0</v>
      </c>
      <c r="Q12" s="7"/>
      <c r="R12" s="18">
        <v>-267755080492</v>
      </c>
      <c r="S12" s="7"/>
      <c r="T12" s="18">
        <v>-267755080492</v>
      </c>
      <c r="U12" s="7"/>
      <c r="V12" s="54">
        <v>-22.93</v>
      </c>
    </row>
    <row r="13" spans="1:22" ht="21.75" customHeight="1">
      <c r="A13" s="65" t="s">
        <v>16</v>
      </c>
      <c r="B13" s="65"/>
      <c r="D13" s="12">
        <v>0</v>
      </c>
      <c r="E13" s="7"/>
      <c r="F13" s="19">
        <v>-15397359925</v>
      </c>
      <c r="G13" s="7"/>
      <c r="H13" s="19">
        <v>0</v>
      </c>
      <c r="I13" s="7"/>
      <c r="J13" s="19">
        <v>-15397359925</v>
      </c>
      <c r="K13" s="7"/>
      <c r="L13" s="55">
        <v>-5.05</v>
      </c>
      <c r="M13" s="7"/>
      <c r="N13" s="19">
        <v>8771317236</v>
      </c>
      <c r="O13" s="7"/>
      <c r="P13" s="18">
        <v>-71487269671</v>
      </c>
      <c r="Q13" s="7"/>
      <c r="R13" s="19">
        <v>1299109087</v>
      </c>
      <c r="S13" s="7"/>
      <c r="T13" s="19">
        <v>-61416843348</v>
      </c>
      <c r="U13" s="7"/>
      <c r="V13" s="55">
        <v>-5.26</v>
      </c>
    </row>
    <row r="14" spans="1:22" ht="21.75" customHeight="1" thickBot="1">
      <c r="A14" s="64" t="s">
        <v>19</v>
      </c>
      <c r="B14" s="64"/>
      <c r="D14" s="14">
        <f>SUM(D9:D13)</f>
        <v>0</v>
      </c>
      <c r="E14" s="7"/>
      <c r="F14" s="20">
        <f>SUM(F9:F13)</f>
        <v>50822012127</v>
      </c>
      <c r="G14" s="7"/>
      <c r="H14" s="20">
        <f>SUM(H9:H13)</f>
        <v>37037800718</v>
      </c>
      <c r="I14" s="7"/>
      <c r="J14" s="20">
        <f>SUM(J9:J13)</f>
        <v>87859812845</v>
      </c>
      <c r="K14" s="7"/>
      <c r="L14" s="56">
        <f>SUM(L9:L13)</f>
        <v>28.829999999999995</v>
      </c>
      <c r="M14" s="7"/>
      <c r="N14" s="20">
        <f>SUM(N9:N13)</f>
        <v>62578495484</v>
      </c>
      <c r="O14" s="7"/>
      <c r="P14" s="20">
        <f>SUM(P9:P13)</f>
        <v>319646308585</v>
      </c>
      <c r="Q14" s="7"/>
      <c r="R14" s="20">
        <f>SUM(R9:R13)</f>
        <v>-233885922386</v>
      </c>
      <c r="S14" s="7"/>
      <c r="T14" s="20">
        <f>SUM(T9:T13)</f>
        <v>148086081683</v>
      </c>
      <c r="U14" s="7"/>
      <c r="V14" s="56">
        <f>SUM(V9:V13)</f>
        <v>12.679999999999998</v>
      </c>
    </row>
    <row r="15" spans="1:22" ht="13.5" thickTop="1">
      <c r="R15" s="37"/>
    </row>
    <row r="17" spans="14:18">
      <c r="R17" s="22"/>
    </row>
    <row r="18" spans="14:18">
      <c r="N18" s="37"/>
    </row>
    <row r="19" spans="14:18">
      <c r="R19" s="22"/>
    </row>
    <row r="20" spans="14:18">
      <c r="R20" s="22"/>
    </row>
  </sheetData>
  <mergeCells count="21">
    <mergeCell ref="A13:B13"/>
    <mergeCell ref="A14:B14"/>
    <mergeCell ref="A10:B10"/>
    <mergeCell ref="A11:B11"/>
    <mergeCell ref="A12:B12"/>
    <mergeCell ref="J7:L7"/>
    <mergeCell ref="T7:V7"/>
    <mergeCell ref="A9:B9"/>
    <mergeCell ref="D7:D8"/>
    <mergeCell ref="F7:F8"/>
    <mergeCell ref="H7:H8"/>
    <mergeCell ref="N7:N8"/>
    <mergeCell ref="P7:P8"/>
    <mergeCell ref="R7:R8"/>
    <mergeCell ref="A6:B8"/>
    <mergeCell ref="A1:V1"/>
    <mergeCell ref="A2:V2"/>
    <mergeCell ref="A3:V3"/>
    <mergeCell ref="D6:L6"/>
    <mergeCell ref="N6:V6"/>
    <mergeCell ref="A5:V5"/>
  </mergeCells>
  <pageMargins left="0.39" right="0.39" top="0.39" bottom="0.39" header="0" footer="0"/>
  <pageSetup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  <pageSetUpPr fitToPage="1"/>
  </sheetPr>
  <dimension ref="A1:V33"/>
  <sheetViews>
    <sheetView rightToLeft="1" view="pageBreakPreview" zoomScaleNormal="100" zoomScaleSheetLayoutView="100" workbookViewId="0">
      <selection activeCell="AA24" sqref="AA24"/>
    </sheetView>
  </sheetViews>
  <sheetFormatPr defaultRowHeight="12.75"/>
  <cols>
    <col min="1" max="1" width="5.140625" customWidth="1"/>
    <col min="2" max="2" width="29.5703125" customWidth="1"/>
    <col min="3" max="3" width="1.5703125" hidden="1" customWidth="1"/>
    <col min="4" max="4" width="16.28515625" hidden="1" customWidth="1"/>
    <col min="5" max="5" width="1.28515625" customWidth="1"/>
    <col min="6" max="6" width="17.5703125" bestFit="1" customWidth="1"/>
    <col min="7" max="7" width="1.28515625" customWidth="1"/>
    <col min="8" max="8" width="16.85546875" bestFit="1" customWidth="1"/>
    <col min="9" max="9" width="1.28515625" customWidth="1"/>
    <col min="10" max="10" width="16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hidden="1" customWidth="1"/>
    <col min="15" max="15" width="1.5703125" hidden="1" customWidth="1"/>
    <col min="16" max="16" width="16" bestFit="1" customWidth="1"/>
    <col min="17" max="17" width="1.28515625" customWidth="1"/>
    <col min="18" max="18" width="16.85546875" bestFit="1" customWidth="1"/>
    <col min="19" max="19" width="1.28515625" customWidth="1"/>
    <col min="20" max="20" width="16.8554687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ht="14.45" customHeight="1"/>
    <row r="5" spans="1:22" ht="25.5" customHeight="1">
      <c r="A5" s="59" t="s">
        <v>101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2" ht="24.75" customHeight="1">
      <c r="A6" s="64" t="s">
        <v>23</v>
      </c>
      <c r="B6" s="64"/>
      <c r="D6" s="60" t="s">
        <v>99</v>
      </c>
      <c r="E6" s="64"/>
      <c r="F6" s="60"/>
      <c r="G6" s="60"/>
      <c r="H6" s="60"/>
      <c r="I6" s="60"/>
      <c r="J6" s="60"/>
      <c r="K6" s="60"/>
      <c r="L6" s="60"/>
      <c r="N6" s="63" t="s">
        <v>100</v>
      </c>
      <c r="O6" s="63"/>
      <c r="P6" s="63"/>
      <c r="Q6" s="63"/>
      <c r="R6" s="63"/>
      <c r="S6" s="63"/>
      <c r="T6" s="63"/>
      <c r="U6" s="63"/>
      <c r="V6" s="63"/>
    </row>
    <row r="7" spans="1:22" ht="24.75" customHeight="1">
      <c r="A7" s="64"/>
      <c r="B7" s="64"/>
      <c r="D7" s="62" t="s">
        <v>58</v>
      </c>
      <c r="F7" s="62" t="s">
        <v>55</v>
      </c>
      <c r="G7" s="2"/>
      <c r="H7" s="62" t="s">
        <v>56</v>
      </c>
      <c r="I7" s="2"/>
      <c r="J7" s="61" t="s">
        <v>19</v>
      </c>
      <c r="K7" s="61"/>
      <c r="L7" s="61"/>
      <c r="N7" s="62" t="s">
        <v>58</v>
      </c>
      <c r="O7" s="2"/>
      <c r="P7" s="62" t="s">
        <v>55</v>
      </c>
      <c r="Q7" s="2"/>
      <c r="R7" s="62" t="s">
        <v>56</v>
      </c>
      <c r="S7" s="2"/>
      <c r="T7" s="61" t="s">
        <v>19</v>
      </c>
      <c r="U7" s="61"/>
      <c r="V7" s="61"/>
    </row>
    <row r="8" spans="1:22" ht="24.75" customHeight="1">
      <c r="A8" s="63"/>
      <c r="B8" s="63"/>
      <c r="C8" s="29"/>
      <c r="D8" s="63"/>
      <c r="F8" s="63"/>
      <c r="H8" s="63"/>
      <c r="J8" s="3" t="s">
        <v>38</v>
      </c>
      <c r="K8" s="2"/>
      <c r="L8" s="3" t="s">
        <v>45</v>
      </c>
      <c r="N8" s="63"/>
      <c r="O8" s="29"/>
      <c r="P8" s="63"/>
      <c r="R8" s="63"/>
      <c r="T8" s="3" t="s">
        <v>38</v>
      </c>
      <c r="U8" s="2"/>
      <c r="V8" s="3" t="s">
        <v>45</v>
      </c>
    </row>
    <row r="9" spans="1:22" ht="21.75" customHeight="1">
      <c r="A9" s="66" t="s">
        <v>36</v>
      </c>
      <c r="B9" s="66"/>
      <c r="C9" s="4"/>
      <c r="D9" s="8">
        <v>0</v>
      </c>
      <c r="E9" s="7"/>
      <c r="F9" s="17">
        <v>0</v>
      </c>
      <c r="G9" s="7"/>
      <c r="H9" s="17">
        <v>303272624</v>
      </c>
      <c r="I9" s="7"/>
      <c r="J9" s="17">
        <v>303272624</v>
      </c>
      <c r="K9" s="7"/>
      <c r="L9" s="53">
        <v>0.1</v>
      </c>
      <c r="M9" s="7"/>
      <c r="N9" s="8">
        <v>0</v>
      </c>
      <c r="O9" s="10"/>
      <c r="P9" s="17">
        <v>0</v>
      </c>
      <c r="Q9" s="7"/>
      <c r="R9" s="17">
        <v>1674520692</v>
      </c>
      <c r="S9" s="7"/>
      <c r="T9" s="17">
        <v>1674520692</v>
      </c>
      <c r="U9" s="7"/>
      <c r="V9" s="53">
        <v>0.14000000000000001</v>
      </c>
    </row>
    <row r="10" spans="1:22" ht="21.75" customHeight="1">
      <c r="A10" s="65" t="s">
        <v>29</v>
      </c>
      <c r="B10" s="65"/>
      <c r="C10" s="4"/>
      <c r="D10" s="10">
        <v>0</v>
      </c>
      <c r="E10" s="7"/>
      <c r="F10" s="18">
        <v>-1294972138</v>
      </c>
      <c r="G10" s="7"/>
      <c r="H10" s="18">
        <v>2891672650</v>
      </c>
      <c r="I10" s="7"/>
      <c r="J10" s="18">
        <v>1596700512</v>
      </c>
      <c r="K10" s="7"/>
      <c r="L10" s="54">
        <v>0.52</v>
      </c>
      <c r="M10" s="7"/>
      <c r="N10" s="10">
        <v>0</v>
      </c>
      <c r="O10" s="10"/>
      <c r="P10" s="18">
        <v>-1049975635</v>
      </c>
      <c r="Q10" s="7"/>
      <c r="R10" s="18">
        <v>29890764638</v>
      </c>
      <c r="S10" s="7"/>
      <c r="T10" s="18">
        <v>28840789003</v>
      </c>
      <c r="U10" s="7"/>
      <c r="V10" s="54">
        <v>2.4700000000000002</v>
      </c>
    </row>
    <row r="11" spans="1:22" ht="21.75" customHeight="1">
      <c r="A11" s="65" t="s">
        <v>34</v>
      </c>
      <c r="B11" s="65"/>
      <c r="C11" s="4"/>
      <c r="D11" s="10">
        <v>0</v>
      </c>
      <c r="E11" s="7"/>
      <c r="F11" s="18">
        <v>0</v>
      </c>
      <c r="G11" s="7"/>
      <c r="H11" s="18">
        <v>2438827643</v>
      </c>
      <c r="I11" s="7"/>
      <c r="J11" s="18">
        <v>2438827643</v>
      </c>
      <c r="K11" s="7"/>
      <c r="L11" s="54">
        <v>0.8</v>
      </c>
      <c r="M11" s="7"/>
      <c r="N11" s="10">
        <v>0</v>
      </c>
      <c r="O11" s="10"/>
      <c r="P11" s="18">
        <v>0</v>
      </c>
      <c r="Q11" s="7"/>
      <c r="R11" s="18">
        <v>3146923543</v>
      </c>
      <c r="S11" s="7"/>
      <c r="T11" s="18">
        <v>3146923543</v>
      </c>
      <c r="U11" s="7"/>
      <c r="V11" s="54">
        <v>0.27</v>
      </c>
    </row>
    <row r="12" spans="1:22" ht="21.75" customHeight="1">
      <c r="A12" s="65" t="s">
        <v>31</v>
      </c>
      <c r="B12" s="65"/>
      <c r="C12" s="4"/>
      <c r="D12" s="10">
        <v>0</v>
      </c>
      <c r="E12" s="7"/>
      <c r="F12" s="18">
        <v>-60177123496</v>
      </c>
      <c r="G12" s="7"/>
      <c r="H12" s="18">
        <v>105201617620</v>
      </c>
      <c r="I12" s="7"/>
      <c r="J12" s="18">
        <v>45024494124</v>
      </c>
      <c r="K12" s="7"/>
      <c r="L12" s="54">
        <v>14.77</v>
      </c>
      <c r="M12" s="7"/>
      <c r="N12" s="10">
        <v>0</v>
      </c>
      <c r="O12" s="10"/>
      <c r="P12" s="18">
        <v>-10725667645</v>
      </c>
      <c r="Q12" s="7"/>
      <c r="R12" s="18">
        <v>357234774774</v>
      </c>
      <c r="S12" s="7"/>
      <c r="T12" s="18">
        <v>346509107129</v>
      </c>
      <c r="U12" s="7"/>
      <c r="V12" s="54">
        <v>29.67</v>
      </c>
    </row>
    <row r="13" spans="1:22" ht="21.75" customHeight="1">
      <c r="A13" s="65" t="s">
        <v>33</v>
      </c>
      <c r="B13" s="65"/>
      <c r="C13" s="4"/>
      <c r="D13" s="10">
        <v>0</v>
      </c>
      <c r="E13" s="7"/>
      <c r="F13" s="18">
        <v>13878951954</v>
      </c>
      <c r="G13" s="7"/>
      <c r="H13" s="18">
        <v>25880738767</v>
      </c>
      <c r="I13" s="7"/>
      <c r="J13" s="18">
        <v>39759690721</v>
      </c>
      <c r="K13" s="7"/>
      <c r="L13" s="54">
        <v>13.05</v>
      </c>
      <c r="M13" s="7"/>
      <c r="N13" s="10">
        <v>0</v>
      </c>
      <c r="O13" s="10"/>
      <c r="P13" s="18">
        <v>53836364866</v>
      </c>
      <c r="Q13" s="7"/>
      <c r="R13" s="18">
        <v>93688370223</v>
      </c>
      <c r="S13" s="7"/>
      <c r="T13" s="18">
        <v>147524735089</v>
      </c>
      <c r="U13" s="7"/>
      <c r="V13" s="54">
        <v>12.63</v>
      </c>
    </row>
    <row r="14" spans="1:22" ht="21.75" customHeight="1">
      <c r="A14" s="65" t="s">
        <v>32</v>
      </c>
      <c r="B14" s="65"/>
      <c r="C14" s="4"/>
      <c r="D14" s="10">
        <v>0</v>
      </c>
      <c r="E14" s="7"/>
      <c r="F14" s="18">
        <v>15418608</v>
      </c>
      <c r="G14" s="7"/>
      <c r="H14" s="18">
        <v>2198895045</v>
      </c>
      <c r="I14" s="7"/>
      <c r="J14" s="18">
        <v>2214313653</v>
      </c>
      <c r="K14" s="7"/>
      <c r="L14" s="54">
        <v>0.73</v>
      </c>
      <c r="M14" s="7"/>
      <c r="N14" s="10">
        <v>0</v>
      </c>
      <c r="O14" s="10"/>
      <c r="P14" s="18">
        <v>181278092</v>
      </c>
      <c r="Q14" s="7"/>
      <c r="R14" s="18">
        <v>3235651044</v>
      </c>
      <c r="S14" s="7"/>
      <c r="T14" s="18">
        <v>3416929136</v>
      </c>
      <c r="U14" s="7"/>
      <c r="V14" s="54">
        <v>0.28999999999999998</v>
      </c>
    </row>
    <row r="15" spans="1:22" ht="21.75" customHeight="1">
      <c r="A15" s="65" t="s">
        <v>30</v>
      </c>
      <c r="B15" s="65"/>
      <c r="C15" s="4"/>
      <c r="D15" s="10">
        <v>0</v>
      </c>
      <c r="E15" s="7"/>
      <c r="F15" s="18">
        <v>0</v>
      </c>
      <c r="G15" s="7"/>
      <c r="H15" s="18">
        <v>41852257</v>
      </c>
      <c r="I15" s="7"/>
      <c r="J15" s="18">
        <v>41852257</v>
      </c>
      <c r="K15" s="7"/>
      <c r="L15" s="54">
        <v>0.01</v>
      </c>
      <c r="M15" s="7"/>
      <c r="N15" s="10">
        <v>0</v>
      </c>
      <c r="O15" s="10"/>
      <c r="P15" s="18">
        <v>0</v>
      </c>
      <c r="Q15" s="7"/>
      <c r="R15" s="18">
        <v>4617327790</v>
      </c>
      <c r="S15" s="7"/>
      <c r="T15" s="18">
        <v>4617327790</v>
      </c>
      <c r="U15" s="7"/>
      <c r="V15" s="54">
        <v>0.4</v>
      </c>
    </row>
    <row r="16" spans="1:22" ht="21.75" customHeight="1">
      <c r="A16" s="65" t="s">
        <v>35</v>
      </c>
      <c r="B16" s="65"/>
      <c r="C16" s="4"/>
      <c r="D16" s="10">
        <v>0</v>
      </c>
      <c r="E16" s="7"/>
      <c r="F16" s="18">
        <v>-24735233911</v>
      </c>
      <c r="G16" s="7"/>
      <c r="H16" s="18">
        <v>48584525206</v>
      </c>
      <c r="I16" s="7"/>
      <c r="J16" s="18">
        <v>23849291295</v>
      </c>
      <c r="K16" s="7"/>
      <c r="L16" s="54">
        <v>7.83</v>
      </c>
      <c r="M16" s="7"/>
      <c r="N16" s="10">
        <v>0</v>
      </c>
      <c r="O16" s="10"/>
      <c r="P16" s="18">
        <v>-3939871084</v>
      </c>
      <c r="Q16" s="7"/>
      <c r="R16" s="18">
        <v>89409487600</v>
      </c>
      <c r="S16" s="7"/>
      <c r="T16" s="18">
        <v>85469616516</v>
      </c>
      <c r="U16" s="7"/>
      <c r="V16" s="54">
        <v>7.32</v>
      </c>
    </row>
    <row r="17" spans="1:22" ht="21.75" customHeight="1">
      <c r="A17" s="65" t="s">
        <v>27</v>
      </c>
      <c r="B17" s="65"/>
      <c r="C17" s="4"/>
      <c r="D17" s="10">
        <v>0</v>
      </c>
      <c r="E17" s="7"/>
      <c r="F17" s="18">
        <v>-500762307</v>
      </c>
      <c r="G17" s="7"/>
      <c r="H17" s="18">
        <v>12800506849</v>
      </c>
      <c r="I17" s="7"/>
      <c r="J17" s="18">
        <v>12299744542</v>
      </c>
      <c r="K17" s="7"/>
      <c r="L17" s="54">
        <v>4.04</v>
      </c>
      <c r="M17" s="7"/>
      <c r="N17" s="10">
        <v>0</v>
      </c>
      <c r="O17" s="10"/>
      <c r="P17" s="18">
        <v>462606800</v>
      </c>
      <c r="Q17" s="7"/>
      <c r="R17" s="18">
        <v>113816131713</v>
      </c>
      <c r="S17" s="7"/>
      <c r="T17" s="18">
        <v>114278738513</v>
      </c>
      <c r="U17" s="7"/>
      <c r="V17" s="54">
        <v>9.7899999999999991</v>
      </c>
    </row>
    <row r="18" spans="1:22" ht="21.75" customHeight="1">
      <c r="A18" s="65" t="s">
        <v>28</v>
      </c>
      <c r="B18" s="65"/>
      <c r="C18" s="4"/>
      <c r="D18" s="10">
        <v>0</v>
      </c>
      <c r="E18" s="7"/>
      <c r="F18" s="18">
        <v>-37402168371</v>
      </c>
      <c r="G18" s="7"/>
      <c r="H18" s="18">
        <v>119781253544</v>
      </c>
      <c r="I18" s="7"/>
      <c r="J18" s="18">
        <v>82379085173</v>
      </c>
      <c r="K18" s="7"/>
      <c r="L18" s="54">
        <v>27.03</v>
      </c>
      <c r="M18" s="7"/>
      <c r="N18" s="10">
        <v>0</v>
      </c>
      <c r="O18" s="10"/>
      <c r="P18" s="18">
        <v>16488423758</v>
      </c>
      <c r="Q18" s="7"/>
      <c r="R18" s="18">
        <v>219272851971</v>
      </c>
      <c r="S18" s="7"/>
      <c r="T18" s="18">
        <v>235761275729</v>
      </c>
      <c r="U18" s="7"/>
      <c r="V18" s="54">
        <v>20.190000000000001</v>
      </c>
    </row>
    <row r="19" spans="1:22" ht="21.75" customHeight="1">
      <c r="A19" s="65" t="s">
        <v>26</v>
      </c>
      <c r="B19" s="65"/>
      <c r="C19" s="4"/>
      <c r="D19" s="10">
        <v>0</v>
      </c>
      <c r="E19" s="7"/>
      <c r="F19" s="18">
        <v>2436234468</v>
      </c>
      <c r="G19" s="7"/>
      <c r="H19" s="18">
        <v>976506643</v>
      </c>
      <c r="I19" s="7"/>
      <c r="J19" s="18">
        <v>3412741111</v>
      </c>
      <c r="K19" s="7"/>
      <c r="L19" s="54">
        <v>1.1200000000000001</v>
      </c>
      <c r="M19" s="7"/>
      <c r="N19" s="10">
        <v>0</v>
      </c>
      <c r="O19" s="10"/>
      <c r="P19" s="18">
        <v>2362484468</v>
      </c>
      <c r="Q19" s="7"/>
      <c r="R19" s="18">
        <v>976506643</v>
      </c>
      <c r="S19" s="7"/>
      <c r="T19" s="18">
        <v>3338991111</v>
      </c>
      <c r="U19" s="7"/>
      <c r="V19" s="54">
        <v>0.28999999999999998</v>
      </c>
    </row>
    <row r="20" spans="1:22" ht="21.75" customHeight="1">
      <c r="A20" s="65" t="s">
        <v>59</v>
      </c>
      <c r="B20" s="65"/>
      <c r="C20" s="4"/>
      <c r="D20" s="10">
        <v>0</v>
      </c>
      <c r="E20" s="7"/>
      <c r="F20" s="18">
        <v>0</v>
      </c>
      <c r="G20" s="7"/>
      <c r="H20" s="18">
        <v>0</v>
      </c>
      <c r="I20" s="7"/>
      <c r="J20" s="18">
        <v>0</v>
      </c>
      <c r="K20" s="7"/>
      <c r="L20" s="54">
        <v>0</v>
      </c>
      <c r="M20" s="7"/>
      <c r="N20" s="10">
        <v>0</v>
      </c>
      <c r="O20" s="10"/>
      <c r="P20" s="18">
        <v>0</v>
      </c>
      <c r="Q20" s="7"/>
      <c r="R20" s="18">
        <v>756348613</v>
      </c>
      <c r="S20" s="7"/>
      <c r="T20" s="18">
        <v>756348613</v>
      </c>
      <c r="U20" s="7"/>
      <c r="V20" s="54">
        <v>0.06</v>
      </c>
    </row>
    <row r="21" spans="1:22" ht="21.75" customHeight="1">
      <c r="A21" s="65" t="s">
        <v>60</v>
      </c>
      <c r="B21" s="65"/>
      <c r="C21" s="4"/>
      <c r="D21" s="10">
        <v>0</v>
      </c>
      <c r="E21" s="7"/>
      <c r="F21" s="18">
        <v>0</v>
      </c>
      <c r="G21" s="7"/>
      <c r="H21" s="18">
        <v>0</v>
      </c>
      <c r="I21" s="7"/>
      <c r="J21" s="18">
        <v>0</v>
      </c>
      <c r="K21" s="7"/>
      <c r="L21" s="54">
        <v>0</v>
      </c>
      <c r="M21" s="7"/>
      <c r="N21" s="10">
        <v>0</v>
      </c>
      <c r="O21" s="10"/>
      <c r="P21" s="18">
        <v>0</v>
      </c>
      <c r="Q21" s="7"/>
      <c r="R21" s="18">
        <v>1917152370</v>
      </c>
      <c r="S21" s="7"/>
      <c r="T21" s="18">
        <v>1917152370</v>
      </c>
      <c r="U21" s="7"/>
      <c r="V21" s="54">
        <v>0.16</v>
      </c>
    </row>
    <row r="22" spans="1:22" ht="21.75" customHeight="1">
      <c r="A22" s="65" t="s">
        <v>61</v>
      </c>
      <c r="B22" s="65"/>
      <c r="C22" s="4"/>
      <c r="D22" s="10">
        <v>0</v>
      </c>
      <c r="E22" s="7"/>
      <c r="F22" s="18">
        <v>0</v>
      </c>
      <c r="G22" s="7"/>
      <c r="H22" s="18">
        <v>0</v>
      </c>
      <c r="I22" s="7"/>
      <c r="J22" s="18">
        <v>0</v>
      </c>
      <c r="K22" s="7"/>
      <c r="L22" s="54">
        <v>0</v>
      </c>
      <c r="M22" s="7"/>
      <c r="N22" s="10">
        <v>0</v>
      </c>
      <c r="O22" s="10"/>
      <c r="P22" s="18">
        <v>0</v>
      </c>
      <c r="Q22" s="7"/>
      <c r="R22" s="18">
        <v>197594183</v>
      </c>
      <c r="S22" s="7"/>
      <c r="T22" s="18">
        <v>197594183</v>
      </c>
      <c r="U22" s="7"/>
      <c r="V22" s="54">
        <v>0.02</v>
      </c>
    </row>
    <row r="23" spans="1:22" ht="21.75" customHeight="1">
      <c r="A23" s="65" t="s">
        <v>62</v>
      </c>
      <c r="B23" s="65"/>
      <c r="C23" s="4"/>
      <c r="D23" s="10">
        <v>0</v>
      </c>
      <c r="E23" s="7"/>
      <c r="F23" s="18">
        <v>0</v>
      </c>
      <c r="G23" s="7"/>
      <c r="H23" s="18">
        <v>0</v>
      </c>
      <c r="I23" s="7"/>
      <c r="J23" s="18">
        <v>0</v>
      </c>
      <c r="K23" s="7"/>
      <c r="L23" s="54">
        <v>0</v>
      </c>
      <c r="M23" s="7"/>
      <c r="N23" s="10">
        <v>0</v>
      </c>
      <c r="O23" s="10"/>
      <c r="P23" s="18">
        <v>0</v>
      </c>
      <c r="Q23" s="7"/>
      <c r="R23" s="18">
        <v>41952273</v>
      </c>
      <c r="S23" s="7"/>
      <c r="T23" s="18">
        <v>41952273</v>
      </c>
      <c r="U23" s="7"/>
      <c r="V23" s="54">
        <v>0</v>
      </c>
    </row>
    <row r="24" spans="1:22" ht="21.75" customHeight="1">
      <c r="A24" s="65" t="s">
        <v>63</v>
      </c>
      <c r="B24" s="65"/>
      <c r="C24" s="4"/>
      <c r="D24" s="10">
        <v>0</v>
      </c>
      <c r="E24" s="7"/>
      <c r="F24" s="18">
        <v>0</v>
      </c>
      <c r="G24" s="7"/>
      <c r="H24" s="18">
        <v>0</v>
      </c>
      <c r="I24" s="7"/>
      <c r="J24" s="18">
        <v>0</v>
      </c>
      <c r="K24" s="7"/>
      <c r="L24" s="54">
        <v>0</v>
      </c>
      <c r="M24" s="7"/>
      <c r="N24" s="10">
        <v>0</v>
      </c>
      <c r="O24" s="10"/>
      <c r="P24" s="18">
        <v>0</v>
      </c>
      <c r="Q24" s="7"/>
      <c r="R24" s="18">
        <v>115003710</v>
      </c>
      <c r="S24" s="7"/>
      <c r="T24" s="18">
        <v>115003710</v>
      </c>
      <c r="U24" s="7"/>
      <c r="V24" s="54">
        <v>0.01</v>
      </c>
    </row>
    <row r="25" spans="1:22" ht="21.75" customHeight="1">
      <c r="A25" s="65" t="s">
        <v>64</v>
      </c>
      <c r="B25" s="65"/>
      <c r="C25" s="4"/>
      <c r="D25" s="10">
        <v>0</v>
      </c>
      <c r="E25" s="7"/>
      <c r="F25" s="18">
        <v>0</v>
      </c>
      <c r="G25" s="7"/>
      <c r="H25" s="18">
        <v>0</v>
      </c>
      <c r="I25" s="7"/>
      <c r="J25" s="18">
        <v>0</v>
      </c>
      <c r="K25" s="7"/>
      <c r="L25" s="54">
        <v>0</v>
      </c>
      <c r="M25" s="7"/>
      <c r="N25" s="10">
        <v>0</v>
      </c>
      <c r="O25" s="10"/>
      <c r="P25" s="18">
        <v>0</v>
      </c>
      <c r="Q25" s="7"/>
      <c r="R25" s="18">
        <v>22703346</v>
      </c>
      <c r="S25" s="7"/>
      <c r="T25" s="18">
        <v>22703346</v>
      </c>
      <c r="U25" s="7"/>
      <c r="V25" s="54">
        <v>0</v>
      </c>
    </row>
    <row r="26" spans="1:22" ht="21.75" customHeight="1">
      <c r="A26" s="65" t="s">
        <v>65</v>
      </c>
      <c r="B26" s="65"/>
      <c r="C26" s="4"/>
      <c r="D26" s="10">
        <v>0</v>
      </c>
      <c r="E26" s="7"/>
      <c r="F26" s="18">
        <v>0</v>
      </c>
      <c r="G26" s="7"/>
      <c r="H26" s="18">
        <v>0</v>
      </c>
      <c r="I26" s="7"/>
      <c r="J26" s="18">
        <v>0</v>
      </c>
      <c r="K26" s="7"/>
      <c r="L26" s="54">
        <v>0</v>
      </c>
      <c r="M26" s="7"/>
      <c r="N26" s="10">
        <v>0</v>
      </c>
      <c r="O26" s="10"/>
      <c r="P26" s="18">
        <v>0</v>
      </c>
      <c r="Q26" s="7"/>
      <c r="R26" s="18">
        <v>302000533</v>
      </c>
      <c r="S26" s="7"/>
      <c r="T26" s="18">
        <v>302000533</v>
      </c>
      <c r="U26" s="7"/>
      <c r="V26" s="54">
        <v>0.03</v>
      </c>
    </row>
    <row r="27" spans="1:22" ht="21.75" customHeight="1">
      <c r="A27" s="65" t="s">
        <v>66</v>
      </c>
      <c r="B27" s="65"/>
      <c r="C27" s="4"/>
      <c r="D27" s="10">
        <v>0</v>
      </c>
      <c r="E27" s="7"/>
      <c r="F27" s="18">
        <v>0</v>
      </c>
      <c r="G27" s="7"/>
      <c r="H27" s="18">
        <v>0</v>
      </c>
      <c r="I27" s="7"/>
      <c r="J27" s="18">
        <v>0</v>
      </c>
      <c r="K27" s="7"/>
      <c r="L27" s="54">
        <v>0</v>
      </c>
      <c r="M27" s="7"/>
      <c r="N27" s="10">
        <v>0</v>
      </c>
      <c r="O27" s="10"/>
      <c r="P27" s="18">
        <v>0</v>
      </c>
      <c r="Q27" s="7"/>
      <c r="R27" s="18">
        <v>11953076050</v>
      </c>
      <c r="S27" s="7"/>
      <c r="T27" s="18">
        <v>11953076050</v>
      </c>
      <c r="U27" s="7"/>
      <c r="V27" s="54">
        <v>1.02</v>
      </c>
    </row>
    <row r="28" spans="1:22" ht="21.75" customHeight="1">
      <c r="A28" s="65" t="s">
        <v>67</v>
      </c>
      <c r="B28" s="65"/>
      <c r="C28" s="4"/>
      <c r="D28" s="12">
        <v>0</v>
      </c>
      <c r="E28" s="7"/>
      <c r="F28" s="19">
        <v>0</v>
      </c>
      <c r="G28" s="7"/>
      <c r="H28" s="19">
        <v>0</v>
      </c>
      <c r="I28" s="7"/>
      <c r="J28" s="19">
        <v>0</v>
      </c>
      <c r="K28" s="7"/>
      <c r="L28" s="55">
        <v>0</v>
      </c>
      <c r="M28" s="7"/>
      <c r="N28" s="12">
        <v>0</v>
      </c>
      <c r="O28" s="10"/>
      <c r="P28" s="18">
        <v>0</v>
      </c>
      <c r="Q28" s="7"/>
      <c r="R28" s="19">
        <v>1770993700</v>
      </c>
      <c r="S28" s="7"/>
      <c r="T28" s="19">
        <v>1770993700</v>
      </c>
      <c r="U28" s="7"/>
      <c r="V28" s="55">
        <v>0.15</v>
      </c>
    </row>
    <row r="29" spans="1:22" ht="21.75" customHeight="1" thickBot="1">
      <c r="A29" s="64" t="s">
        <v>19</v>
      </c>
      <c r="B29" s="64"/>
      <c r="C29" s="29"/>
      <c r="D29" s="14">
        <f>SUM(D9:D28)</f>
        <v>0</v>
      </c>
      <c r="E29" s="7"/>
      <c r="F29" s="20">
        <f>SUM(F9:F28)</f>
        <v>-107779655193</v>
      </c>
      <c r="G29" s="7"/>
      <c r="H29" s="20">
        <f>SUM(H9:H28)</f>
        <v>321099668848</v>
      </c>
      <c r="I29" s="7"/>
      <c r="J29" s="20">
        <f>SUM(J9:J28)</f>
        <v>213320013655</v>
      </c>
      <c r="K29" s="7"/>
      <c r="L29" s="56">
        <f>SUM(L9:L28)</f>
        <v>70</v>
      </c>
      <c r="M29" s="7"/>
      <c r="N29" s="14">
        <f>SUM(N9:N28)</f>
        <v>0</v>
      </c>
      <c r="O29" s="10"/>
      <c r="P29" s="20">
        <f>SUM(P9:P28)</f>
        <v>57615643620</v>
      </c>
      <c r="Q29" s="7"/>
      <c r="R29" s="20">
        <f>SUM(R9:R28)</f>
        <v>934040135409</v>
      </c>
      <c r="S29" s="7"/>
      <c r="T29" s="20">
        <f>SUM(T9:T28)</f>
        <v>991655779029</v>
      </c>
      <c r="U29" s="7"/>
      <c r="V29" s="56">
        <f>SUM(V9:V28)</f>
        <v>84.910000000000011</v>
      </c>
    </row>
    <row r="30" spans="1:22" ht="13.5" thickTop="1"/>
    <row r="33" spans="16:16">
      <c r="P33" s="22"/>
    </row>
  </sheetData>
  <mergeCells count="36">
    <mergeCell ref="A28:B28"/>
    <mergeCell ref="A29:B29"/>
    <mergeCell ref="A25:B25"/>
    <mergeCell ref="A26:B26"/>
    <mergeCell ref="A27:B27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J7:L7"/>
    <mergeCell ref="T7:V7"/>
    <mergeCell ref="A9:B9"/>
    <mergeCell ref="D7:D8"/>
    <mergeCell ref="F7:F8"/>
    <mergeCell ref="H7:H8"/>
    <mergeCell ref="N7:N8"/>
    <mergeCell ref="P7:P8"/>
    <mergeCell ref="R7:R8"/>
    <mergeCell ref="A6:B8"/>
    <mergeCell ref="A1:V1"/>
    <mergeCell ref="A2:V2"/>
    <mergeCell ref="A3:V3"/>
    <mergeCell ref="D6:L6"/>
    <mergeCell ref="N6:V6"/>
    <mergeCell ref="A5:V5"/>
  </mergeCells>
  <pageMargins left="0.39" right="0.39" top="0.39" bottom="0.39" header="0" footer="0"/>
  <pageSetup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I29"/>
  <sheetViews>
    <sheetView rightToLeft="1" view="pageBreakPreview" zoomScaleNormal="100" zoomScaleSheetLayoutView="100" workbookViewId="0">
      <selection activeCell="L7" sqref="L7"/>
    </sheetView>
  </sheetViews>
  <sheetFormatPr defaultRowHeight="12.75"/>
  <cols>
    <col min="1" max="1" width="34.140625" bestFit="1" customWidth="1"/>
    <col min="2" max="2" width="1.28515625" customWidth="1"/>
    <col min="3" max="3" width="19.42578125" customWidth="1"/>
    <col min="4" max="4" width="1.28515625" customWidth="1"/>
    <col min="5" max="5" width="20.7109375" customWidth="1"/>
    <col min="6" max="6" width="1.28515625" customWidth="1"/>
    <col min="7" max="7" width="19.42578125" customWidth="1"/>
    <col min="8" max="8" width="1.28515625" customWidth="1"/>
    <col min="9" max="9" width="19.42578125" customWidth="1"/>
    <col min="10" max="10" width="0.28515625" customWidth="1"/>
  </cols>
  <sheetData>
    <row r="1" spans="1:9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</row>
    <row r="3" spans="1:9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</row>
    <row r="4" spans="1:9" ht="14.45" customHeight="1"/>
    <row r="5" spans="1:9" ht="24" customHeight="1">
      <c r="A5" s="59" t="s">
        <v>102</v>
      </c>
      <c r="B5" s="59"/>
      <c r="C5" s="59"/>
      <c r="D5" s="59"/>
      <c r="E5" s="59"/>
      <c r="F5" s="59"/>
      <c r="G5" s="59"/>
      <c r="H5" s="59"/>
      <c r="I5" s="59"/>
    </row>
    <row r="6" spans="1:9" ht="30.75" customHeight="1">
      <c r="A6" s="64" t="s">
        <v>68</v>
      </c>
      <c r="C6" s="60" t="s">
        <v>99</v>
      </c>
      <c r="D6" s="60"/>
      <c r="E6" s="60"/>
      <c r="G6" s="60" t="s">
        <v>116</v>
      </c>
      <c r="H6" s="60"/>
      <c r="I6" s="60"/>
    </row>
    <row r="7" spans="1:9" ht="36.4" customHeight="1">
      <c r="A7" s="63"/>
      <c r="C7" s="6" t="s">
        <v>69</v>
      </c>
      <c r="D7" s="2"/>
      <c r="E7" s="6" t="s">
        <v>70</v>
      </c>
      <c r="G7" s="6" t="s">
        <v>69</v>
      </c>
      <c r="H7" s="2"/>
      <c r="I7" s="6" t="s">
        <v>70</v>
      </c>
    </row>
    <row r="8" spans="1:9" ht="21.75" customHeight="1">
      <c r="A8" s="27" t="s">
        <v>88</v>
      </c>
      <c r="C8" s="8">
        <v>318575579</v>
      </c>
      <c r="D8" s="7"/>
      <c r="E8" s="9" t="s">
        <v>103</v>
      </c>
      <c r="F8" s="7"/>
      <c r="G8" s="8">
        <v>365267187</v>
      </c>
      <c r="I8" s="9" t="s">
        <v>103</v>
      </c>
    </row>
    <row r="9" spans="1:9" ht="21.75" customHeight="1">
      <c r="A9" s="28" t="s">
        <v>89</v>
      </c>
      <c r="C9" s="10">
        <v>15990</v>
      </c>
      <c r="D9" s="7"/>
      <c r="E9" s="11" t="s">
        <v>103</v>
      </c>
      <c r="F9" s="7"/>
      <c r="G9" s="10">
        <v>114362</v>
      </c>
      <c r="I9" s="11" t="s">
        <v>103</v>
      </c>
    </row>
    <row r="10" spans="1:9" ht="21.75" customHeight="1">
      <c r="A10" s="28" t="s">
        <v>90</v>
      </c>
      <c r="C10" s="10">
        <v>3050313</v>
      </c>
      <c r="D10" s="7"/>
      <c r="E10" s="11" t="s">
        <v>103</v>
      </c>
      <c r="F10" s="7"/>
      <c r="G10" s="10">
        <v>18985810</v>
      </c>
      <c r="I10" s="11" t="s">
        <v>103</v>
      </c>
    </row>
    <row r="11" spans="1:9" ht="21.75" customHeight="1">
      <c r="A11" s="28" t="s">
        <v>91</v>
      </c>
      <c r="C11" s="10">
        <v>29443</v>
      </c>
      <c r="D11" s="7"/>
      <c r="E11" s="11" t="s">
        <v>103</v>
      </c>
      <c r="F11" s="7"/>
      <c r="G11" s="10">
        <v>395929</v>
      </c>
      <c r="I11" s="11" t="s">
        <v>103</v>
      </c>
    </row>
    <row r="12" spans="1:9" ht="21.75" customHeight="1">
      <c r="A12" s="28" t="s">
        <v>88</v>
      </c>
      <c r="C12" s="10">
        <v>0</v>
      </c>
      <c r="D12" s="7"/>
      <c r="E12" s="11" t="s">
        <v>103</v>
      </c>
      <c r="F12" s="7"/>
      <c r="G12" s="10">
        <v>1401119118</v>
      </c>
      <c r="I12" s="11" t="s">
        <v>103</v>
      </c>
    </row>
    <row r="13" spans="1:9" ht="21.75" customHeight="1">
      <c r="A13" s="28" t="s">
        <v>89</v>
      </c>
      <c r="C13" s="10">
        <v>0</v>
      </c>
      <c r="D13" s="7"/>
      <c r="E13" s="11" t="s">
        <v>103</v>
      </c>
      <c r="F13" s="7"/>
      <c r="G13" s="10">
        <v>8188493130</v>
      </c>
      <c r="I13" s="11" t="s">
        <v>103</v>
      </c>
    </row>
    <row r="14" spans="1:9" ht="21.75" customHeight="1">
      <c r="A14" s="28" t="s">
        <v>41</v>
      </c>
      <c r="C14" s="10">
        <v>28361</v>
      </c>
      <c r="D14" s="7"/>
      <c r="E14" s="11" t="s">
        <v>103</v>
      </c>
      <c r="F14" s="7"/>
      <c r="G14" s="10">
        <v>355925</v>
      </c>
      <c r="I14" s="11" t="s">
        <v>103</v>
      </c>
    </row>
    <row r="15" spans="1:9" ht="21.75" customHeight="1">
      <c r="A15" s="28" t="s">
        <v>114</v>
      </c>
      <c r="C15" s="10">
        <v>24301</v>
      </c>
      <c r="D15" s="7"/>
      <c r="E15" s="11" t="s">
        <v>103</v>
      </c>
      <c r="F15" s="7"/>
      <c r="G15" s="10">
        <v>24301</v>
      </c>
      <c r="I15" s="11" t="s">
        <v>103</v>
      </c>
    </row>
    <row r="16" spans="1:9" ht="21.75" customHeight="1" thickBot="1">
      <c r="A16" s="29" t="s">
        <v>19</v>
      </c>
      <c r="C16" s="14">
        <f>SUM(C8:C15)</f>
        <v>321723987</v>
      </c>
      <c r="D16" s="7"/>
      <c r="E16" s="14" t="s">
        <v>103</v>
      </c>
      <c r="F16" s="7"/>
      <c r="G16" s="14">
        <f>SUM(G8:G15)</f>
        <v>9974755762</v>
      </c>
      <c r="I16" s="14" t="s">
        <v>103</v>
      </c>
    </row>
    <row r="17" spans="3:7" ht="13.5" thickTop="1"/>
    <row r="25" spans="3:7">
      <c r="E25" s="22"/>
      <c r="G25" s="22"/>
    </row>
    <row r="28" spans="3:7">
      <c r="G28" s="22"/>
    </row>
    <row r="29" spans="3:7">
      <c r="C29" s="22"/>
    </row>
  </sheetData>
  <mergeCells count="7">
    <mergeCell ref="A1:I1"/>
    <mergeCell ref="A2:I2"/>
    <mergeCell ref="A3:I3"/>
    <mergeCell ref="C6:E6"/>
    <mergeCell ref="G6:I6"/>
    <mergeCell ref="A5:I5"/>
    <mergeCell ref="A6:A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  <pageSetUpPr fitToPage="1"/>
  </sheetPr>
  <dimension ref="A1:F11"/>
  <sheetViews>
    <sheetView rightToLeft="1" view="pageBreakPreview" zoomScaleNormal="100" zoomScaleSheetLayoutView="100" workbookViewId="0">
      <selection activeCell="D22" sqref="D22"/>
    </sheetView>
  </sheetViews>
  <sheetFormatPr defaultRowHeight="12.75"/>
  <cols>
    <col min="1" max="1" width="5.140625" customWidth="1"/>
    <col min="2" max="2" width="27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58" t="s">
        <v>0</v>
      </c>
      <c r="B1" s="58"/>
      <c r="C1" s="58"/>
      <c r="D1" s="58"/>
      <c r="E1" s="58"/>
      <c r="F1" s="58"/>
    </row>
    <row r="2" spans="1:6" ht="21.75" customHeight="1">
      <c r="A2" s="58" t="s">
        <v>42</v>
      </c>
      <c r="B2" s="58"/>
      <c r="C2" s="58"/>
      <c r="D2" s="58"/>
      <c r="E2" s="58"/>
      <c r="F2" s="58"/>
    </row>
    <row r="3" spans="1:6" ht="21.75" customHeight="1">
      <c r="A3" s="58" t="s">
        <v>2</v>
      </c>
      <c r="B3" s="58"/>
      <c r="C3" s="58"/>
      <c r="D3" s="58"/>
      <c r="E3" s="58"/>
      <c r="F3" s="58"/>
    </row>
    <row r="4" spans="1:6" ht="14.45" customHeight="1"/>
    <row r="5" spans="1:6" ht="29.1" customHeight="1">
      <c r="A5" s="59" t="s">
        <v>104</v>
      </c>
      <c r="B5" s="59"/>
      <c r="C5" s="59"/>
      <c r="D5" s="59"/>
      <c r="E5" s="59"/>
      <c r="F5" s="59"/>
    </row>
    <row r="6" spans="1:6" ht="26.25" customHeight="1">
      <c r="A6" s="64" t="s">
        <v>51</v>
      </c>
      <c r="B6" s="64"/>
      <c r="D6" s="1" t="s">
        <v>52</v>
      </c>
      <c r="F6" s="1" t="s">
        <v>5</v>
      </c>
    </row>
    <row r="7" spans="1:6" ht="26.25" customHeight="1">
      <c r="A7" s="63"/>
      <c r="B7" s="63"/>
      <c r="D7" s="3" t="s">
        <v>38</v>
      </c>
      <c r="F7" s="3" t="s">
        <v>38</v>
      </c>
    </row>
    <row r="8" spans="1:6" ht="21.75" customHeight="1">
      <c r="A8" s="66" t="s">
        <v>51</v>
      </c>
      <c r="B8" s="66"/>
      <c r="D8" s="8">
        <v>0</v>
      </c>
      <c r="E8" s="7"/>
      <c r="F8" s="8">
        <v>0</v>
      </c>
    </row>
    <row r="9" spans="1:6" ht="21.75" customHeight="1">
      <c r="A9" s="65" t="s">
        <v>71</v>
      </c>
      <c r="B9" s="65"/>
      <c r="D9" s="10">
        <v>0</v>
      </c>
      <c r="E9" s="7"/>
      <c r="F9" s="10">
        <v>1026349</v>
      </c>
    </row>
    <row r="10" spans="1:6" ht="21.75" customHeight="1">
      <c r="A10" s="65" t="s">
        <v>72</v>
      </c>
      <c r="B10" s="65"/>
      <c r="D10" s="12">
        <v>0</v>
      </c>
      <c r="E10" s="7"/>
      <c r="F10" s="12">
        <v>0</v>
      </c>
    </row>
    <row r="11" spans="1:6" ht="21.75" customHeight="1">
      <c r="A11" s="64" t="s">
        <v>19</v>
      </c>
      <c r="B11" s="64"/>
      <c r="D11" s="14">
        <f>SUM(D8:D10)</f>
        <v>0</v>
      </c>
      <c r="E11" s="7"/>
      <c r="F11" s="14">
        <f>SUM(F8:F10)</f>
        <v>1026349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A5:F5"/>
    <mergeCell ref="A6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25"/>
  <sheetViews>
    <sheetView rightToLeft="1" view="pageBreakPreview" zoomScaleNormal="100" zoomScaleSheetLayoutView="100" workbookViewId="0">
      <selection activeCell="M23" sqref="M23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4.45" customHeight="1"/>
    <row r="5" spans="1:13" ht="24.75" customHeight="1">
      <c r="A5" s="59" t="s">
        <v>105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24.75" customHeight="1">
      <c r="A6" s="60" t="s">
        <v>43</v>
      </c>
      <c r="C6" s="60" t="s">
        <v>99</v>
      </c>
      <c r="D6" s="60"/>
      <c r="E6" s="60"/>
      <c r="F6" s="60"/>
      <c r="G6" s="60"/>
      <c r="I6" s="60" t="s">
        <v>100</v>
      </c>
      <c r="J6" s="60"/>
      <c r="K6" s="60"/>
      <c r="L6" s="60"/>
      <c r="M6" s="60"/>
    </row>
    <row r="7" spans="1:13" ht="29.1" customHeight="1">
      <c r="A7" s="60"/>
      <c r="C7" s="6" t="s">
        <v>82</v>
      </c>
      <c r="D7" s="2"/>
      <c r="E7" s="6" t="s">
        <v>78</v>
      </c>
      <c r="F7" s="2"/>
      <c r="G7" s="6" t="s">
        <v>83</v>
      </c>
      <c r="I7" s="6" t="s">
        <v>82</v>
      </c>
      <c r="J7" s="2"/>
      <c r="K7" s="6" t="s">
        <v>78</v>
      </c>
      <c r="L7" s="2"/>
      <c r="M7" s="6" t="s">
        <v>83</v>
      </c>
    </row>
    <row r="8" spans="1:13" ht="21.75" customHeight="1">
      <c r="A8" s="27" t="s">
        <v>88</v>
      </c>
      <c r="C8" s="8">
        <v>318575579</v>
      </c>
      <c r="D8" s="7"/>
      <c r="E8" s="8">
        <v>0</v>
      </c>
      <c r="F8" s="7"/>
      <c r="G8" s="8">
        <f>C8+E8</f>
        <v>318575579</v>
      </c>
      <c r="H8" s="7"/>
      <c r="I8" s="8">
        <v>365267187</v>
      </c>
      <c r="J8" s="7"/>
      <c r="K8" s="8">
        <v>0</v>
      </c>
      <c r="L8" s="7"/>
      <c r="M8" s="8">
        <f>I8+K8</f>
        <v>365267187</v>
      </c>
    </row>
    <row r="9" spans="1:13" ht="21.75" customHeight="1">
      <c r="A9" s="28" t="s">
        <v>89</v>
      </c>
      <c r="C9" s="10">
        <v>15990</v>
      </c>
      <c r="D9" s="7"/>
      <c r="E9" s="10">
        <v>0</v>
      </c>
      <c r="F9" s="7"/>
      <c r="G9" s="10">
        <f t="shared" ref="G9:G15" si="0">C9+E9</f>
        <v>15990</v>
      </c>
      <c r="H9" s="7"/>
      <c r="I9" s="10">
        <v>114362</v>
      </c>
      <c r="J9" s="7"/>
      <c r="K9" s="10">
        <v>0</v>
      </c>
      <c r="L9" s="7"/>
      <c r="M9" s="10">
        <f t="shared" ref="M9:M15" si="1">I9+K9</f>
        <v>114362</v>
      </c>
    </row>
    <row r="10" spans="1:13" ht="21.75" customHeight="1">
      <c r="A10" s="28" t="s">
        <v>90</v>
      </c>
      <c r="C10" s="10">
        <v>3050313</v>
      </c>
      <c r="D10" s="7"/>
      <c r="E10" s="10">
        <v>0</v>
      </c>
      <c r="F10" s="7"/>
      <c r="G10" s="10">
        <f t="shared" si="0"/>
        <v>3050313</v>
      </c>
      <c r="H10" s="7"/>
      <c r="I10" s="10">
        <v>18985810</v>
      </c>
      <c r="J10" s="7"/>
      <c r="K10" s="10">
        <v>0</v>
      </c>
      <c r="L10" s="7"/>
      <c r="M10" s="10">
        <f t="shared" si="1"/>
        <v>18985810</v>
      </c>
    </row>
    <row r="11" spans="1:13" ht="21.75" customHeight="1">
      <c r="A11" s="28" t="s">
        <v>91</v>
      </c>
      <c r="C11" s="10">
        <v>29443</v>
      </c>
      <c r="D11" s="7"/>
      <c r="E11" s="10">
        <v>0</v>
      </c>
      <c r="F11" s="7"/>
      <c r="G11" s="10">
        <f t="shared" si="0"/>
        <v>29443</v>
      </c>
      <c r="H11" s="7"/>
      <c r="I11" s="10">
        <v>395929</v>
      </c>
      <c r="J11" s="7"/>
      <c r="K11" s="10">
        <v>0</v>
      </c>
      <c r="L11" s="7"/>
      <c r="M11" s="10">
        <f t="shared" si="1"/>
        <v>395929</v>
      </c>
    </row>
    <row r="12" spans="1:13" ht="21.75" customHeight="1">
      <c r="A12" s="28" t="s">
        <v>88</v>
      </c>
      <c r="C12" s="10">
        <v>0</v>
      </c>
      <c r="D12" s="7"/>
      <c r="E12" s="10">
        <v>0</v>
      </c>
      <c r="F12" s="7"/>
      <c r="G12" s="10">
        <f t="shared" si="0"/>
        <v>0</v>
      </c>
      <c r="H12" s="7"/>
      <c r="I12" s="10">
        <v>1401119118</v>
      </c>
      <c r="J12" s="7"/>
      <c r="K12" s="10">
        <v>0</v>
      </c>
      <c r="L12" s="7"/>
      <c r="M12" s="10">
        <f t="shared" si="1"/>
        <v>1401119118</v>
      </c>
    </row>
    <row r="13" spans="1:13" ht="21.75" customHeight="1">
      <c r="A13" s="28" t="s">
        <v>89</v>
      </c>
      <c r="C13" s="10">
        <v>0</v>
      </c>
      <c r="D13" s="7"/>
      <c r="E13" s="10">
        <v>0</v>
      </c>
      <c r="F13" s="7"/>
      <c r="G13" s="10">
        <f t="shared" si="0"/>
        <v>0</v>
      </c>
      <c r="H13" s="7"/>
      <c r="I13" s="10">
        <v>8188493130</v>
      </c>
      <c r="J13" s="7"/>
      <c r="K13" s="10">
        <v>0</v>
      </c>
      <c r="L13" s="7"/>
      <c r="M13" s="10">
        <f t="shared" si="1"/>
        <v>8188493130</v>
      </c>
    </row>
    <row r="14" spans="1:13" ht="21.75" customHeight="1">
      <c r="A14" s="28" t="s">
        <v>41</v>
      </c>
      <c r="C14" s="10">
        <v>28361</v>
      </c>
      <c r="D14" s="7"/>
      <c r="E14" s="10">
        <v>0</v>
      </c>
      <c r="F14" s="7"/>
      <c r="G14" s="10">
        <f t="shared" si="0"/>
        <v>28361</v>
      </c>
      <c r="H14" s="7"/>
      <c r="I14" s="10">
        <v>355925</v>
      </c>
      <c r="J14" s="7"/>
      <c r="K14" s="10">
        <v>0</v>
      </c>
      <c r="L14" s="7"/>
      <c r="M14" s="10">
        <f t="shared" si="1"/>
        <v>355925</v>
      </c>
    </row>
    <row r="15" spans="1:13" ht="21.75" customHeight="1">
      <c r="A15" s="28" t="s">
        <v>114</v>
      </c>
      <c r="C15" s="10">
        <v>24301</v>
      </c>
      <c r="D15" s="7"/>
      <c r="E15" s="10">
        <v>0</v>
      </c>
      <c r="F15" s="7"/>
      <c r="G15" s="10">
        <f t="shared" si="0"/>
        <v>24301</v>
      </c>
      <c r="H15" s="7"/>
      <c r="I15" s="10">
        <v>24301</v>
      </c>
      <c r="J15" s="7"/>
      <c r="K15" s="10">
        <v>0</v>
      </c>
      <c r="L15" s="7"/>
      <c r="M15" s="10">
        <f t="shared" si="1"/>
        <v>24301</v>
      </c>
    </row>
    <row r="16" spans="1:13" ht="21.75" customHeight="1" thickBot="1">
      <c r="A16" s="29" t="s">
        <v>19</v>
      </c>
      <c r="C16" s="14">
        <f>SUM(C8:C15)</f>
        <v>321723987</v>
      </c>
      <c r="D16" s="7"/>
      <c r="E16" s="14">
        <f>SUM(E8:E15)</f>
        <v>0</v>
      </c>
      <c r="F16" s="7"/>
      <c r="G16" s="14">
        <f>SUM(G8:G15)</f>
        <v>321723987</v>
      </c>
      <c r="H16" s="7"/>
      <c r="I16" s="14">
        <f>SUM(I8:I15)</f>
        <v>9974755762</v>
      </c>
      <c r="J16" s="7"/>
      <c r="K16" s="14">
        <f>SUM(K8:K15)</f>
        <v>0</v>
      </c>
      <c r="L16" s="7"/>
      <c r="M16" s="14">
        <f>SUM(M8:M15)</f>
        <v>9974755762</v>
      </c>
    </row>
    <row r="17" spans="3:13" ht="13.5" thickTop="1"/>
    <row r="24" spans="3:13">
      <c r="M24" s="22"/>
    </row>
    <row r="25" spans="3:13">
      <c r="C25" s="22"/>
      <c r="G25" s="22"/>
      <c r="I25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Q48"/>
  <sheetViews>
    <sheetView rightToLeft="1" view="pageBreakPreview" zoomScaleNormal="70" zoomScaleSheetLayoutView="100" workbookViewId="0">
      <selection activeCell="O45" sqref="O45"/>
    </sheetView>
  </sheetViews>
  <sheetFormatPr defaultRowHeight="12.75"/>
  <cols>
    <col min="1" max="1" width="40.28515625" customWidth="1"/>
    <col min="2" max="2" width="1.28515625" customWidth="1"/>
    <col min="3" max="3" width="20.7109375" bestFit="1" customWidth="1"/>
    <col min="4" max="4" width="1.28515625" customWidth="1"/>
    <col min="5" max="5" width="25.5703125" bestFit="1" customWidth="1"/>
    <col min="6" max="6" width="1.28515625" customWidth="1"/>
    <col min="7" max="7" width="25.5703125" bestFit="1" customWidth="1"/>
    <col min="8" max="8" width="1.28515625" customWidth="1"/>
    <col min="9" max="9" width="22.85546875" bestFit="1" customWidth="1"/>
    <col min="10" max="10" width="1.28515625" customWidth="1"/>
    <col min="11" max="11" width="21.85546875" bestFit="1" customWidth="1"/>
    <col min="12" max="12" width="1.28515625" customWidth="1"/>
    <col min="13" max="13" width="26.5703125" bestFit="1" customWidth="1"/>
    <col min="14" max="14" width="1.28515625" customWidth="1"/>
    <col min="15" max="15" width="26.5703125" bestFit="1" customWidth="1"/>
    <col min="16" max="16" width="1.28515625" customWidth="1"/>
    <col min="17" max="17" width="23" customWidth="1"/>
    <col min="18" max="18" width="0.28515625" customWidth="1"/>
  </cols>
  <sheetData>
    <row r="1" spans="1:17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14.45" customHeight="1"/>
    <row r="5" spans="1:17" ht="26.25" customHeight="1">
      <c r="A5" s="59" t="s">
        <v>106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27" customHeight="1">
      <c r="A6" s="60" t="s">
        <v>43</v>
      </c>
      <c r="C6" s="60" t="s">
        <v>99</v>
      </c>
      <c r="D6" s="60"/>
      <c r="E6" s="60"/>
      <c r="F6" s="60"/>
      <c r="G6" s="60"/>
      <c r="H6" s="60"/>
      <c r="I6" s="60"/>
      <c r="K6" s="60" t="s">
        <v>107</v>
      </c>
      <c r="L6" s="60"/>
      <c r="M6" s="60"/>
      <c r="N6" s="60"/>
      <c r="O6" s="60"/>
      <c r="P6" s="60"/>
      <c r="Q6" s="60"/>
    </row>
    <row r="7" spans="1:17" ht="47.25" customHeight="1">
      <c r="A7" s="60"/>
      <c r="C7" s="6" t="s">
        <v>9</v>
      </c>
      <c r="D7" s="2"/>
      <c r="E7" s="6" t="s">
        <v>84</v>
      </c>
      <c r="F7" s="2"/>
      <c r="G7" s="6" t="s">
        <v>85</v>
      </c>
      <c r="H7" s="2"/>
      <c r="I7" s="6" t="s">
        <v>86</v>
      </c>
      <c r="K7" s="6" t="s">
        <v>9</v>
      </c>
      <c r="L7" s="2"/>
      <c r="M7" s="6" t="s">
        <v>84</v>
      </c>
      <c r="N7" s="2"/>
      <c r="O7" s="6" t="s">
        <v>85</v>
      </c>
      <c r="P7" s="2"/>
      <c r="Q7" s="6" t="s">
        <v>86</v>
      </c>
    </row>
    <row r="8" spans="1:17" ht="21.75" customHeight="1">
      <c r="A8" s="27" t="s">
        <v>36</v>
      </c>
      <c r="B8" s="7"/>
      <c r="C8" s="8">
        <v>5971770</v>
      </c>
      <c r="D8" s="7"/>
      <c r="E8" s="8">
        <v>210979104427</v>
      </c>
      <c r="F8" s="7"/>
      <c r="G8" s="8">
        <v>210675831803</v>
      </c>
      <c r="H8" s="7"/>
      <c r="I8" s="8">
        <v>303272624</v>
      </c>
      <c r="J8" s="7"/>
      <c r="K8" s="8">
        <v>30637984</v>
      </c>
      <c r="L8" s="7"/>
      <c r="M8" s="8">
        <v>892131739191</v>
      </c>
      <c r="N8" s="7"/>
      <c r="O8" s="8">
        <v>890457218499</v>
      </c>
      <c r="P8" s="7"/>
      <c r="Q8" s="8">
        <v>1674520692</v>
      </c>
    </row>
    <row r="9" spans="1:17" ht="21.75" customHeight="1">
      <c r="A9" s="28" t="s">
        <v>17</v>
      </c>
      <c r="B9" s="7"/>
      <c r="C9" s="10">
        <v>183102439</v>
      </c>
      <c r="D9" s="7"/>
      <c r="E9" s="10">
        <v>259750247066</v>
      </c>
      <c r="F9" s="7"/>
      <c r="G9" s="10">
        <v>230885661310</v>
      </c>
      <c r="H9" s="7"/>
      <c r="I9" s="10">
        <v>28864585756</v>
      </c>
      <c r="J9" s="7"/>
      <c r="K9" s="10">
        <v>708588264</v>
      </c>
      <c r="L9" s="7"/>
      <c r="M9" s="10">
        <v>848512818816</v>
      </c>
      <c r="N9" s="7"/>
      <c r="O9" s="10">
        <v>845942260944</v>
      </c>
      <c r="P9" s="7"/>
      <c r="Q9" s="10">
        <v>2570557872</v>
      </c>
    </row>
    <row r="10" spans="1:17" ht="21.75" customHeight="1">
      <c r="A10" s="28" t="s">
        <v>29</v>
      </c>
      <c r="B10" s="7"/>
      <c r="C10" s="10">
        <v>24862908</v>
      </c>
      <c r="D10" s="7"/>
      <c r="E10" s="10">
        <v>962490186032</v>
      </c>
      <c r="F10" s="7"/>
      <c r="G10" s="10">
        <v>959598513382</v>
      </c>
      <c r="H10" s="7"/>
      <c r="I10" s="10">
        <v>2891672650</v>
      </c>
      <c r="J10" s="7"/>
      <c r="K10" s="10">
        <v>74095517</v>
      </c>
      <c r="L10" s="7"/>
      <c r="M10" s="10">
        <v>2321091255689</v>
      </c>
      <c r="N10" s="7"/>
      <c r="O10" s="10">
        <v>2291200491051</v>
      </c>
      <c r="P10" s="7"/>
      <c r="Q10" s="10">
        <v>29890764638</v>
      </c>
    </row>
    <row r="11" spans="1:17" ht="21.75" customHeight="1">
      <c r="A11" s="28" t="s">
        <v>18</v>
      </c>
      <c r="B11" s="7"/>
      <c r="C11" s="10">
        <v>13315475</v>
      </c>
      <c r="D11" s="7"/>
      <c r="E11" s="10">
        <v>40815816574</v>
      </c>
      <c r="F11" s="7"/>
      <c r="G11" s="10">
        <v>40997436185</v>
      </c>
      <c r="H11" s="7"/>
      <c r="I11" s="10">
        <v>-181619611</v>
      </c>
      <c r="J11" s="7"/>
      <c r="K11" s="10">
        <v>42017796</v>
      </c>
      <c r="L11" s="7"/>
      <c r="M11" s="10">
        <v>133507574967</v>
      </c>
      <c r="N11" s="7"/>
      <c r="O11" s="10">
        <v>129309394371</v>
      </c>
      <c r="P11" s="7"/>
      <c r="Q11" s="10">
        <v>4198180596</v>
      </c>
    </row>
    <row r="12" spans="1:17" ht="21.75" customHeight="1">
      <c r="A12" s="28" t="s">
        <v>15</v>
      </c>
      <c r="B12" s="7"/>
      <c r="C12" s="10">
        <v>3050051</v>
      </c>
      <c r="D12" s="7"/>
      <c r="E12" s="10">
        <v>19711953236</v>
      </c>
      <c r="F12" s="7"/>
      <c r="G12" s="10">
        <v>11357118663</v>
      </c>
      <c r="H12" s="7"/>
      <c r="I12" s="10">
        <v>8354834573</v>
      </c>
      <c r="J12" s="7"/>
      <c r="K12" s="10">
        <v>14388082</v>
      </c>
      <c r="L12" s="7"/>
      <c r="M12" s="10">
        <v>79067081687</v>
      </c>
      <c r="N12" s="7"/>
      <c r="O12" s="10">
        <v>53265771136</v>
      </c>
      <c r="P12" s="7"/>
      <c r="Q12" s="10">
        <v>25801310551</v>
      </c>
    </row>
    <row r="13" spans="1:17" ht="21.75" customHeight="1">
      <c r="A13" s="28" t="s">
        <v>34</v>
      </c>
      <c r="B13" s="7"/>
      <c r="C13" s="10">
        <v>2948786</v>
      </c>
      <c r="D13" s="7"/>
      <c r="E13" s="10">
        <v>82806989662</v>
      </c>
      <c r="F13" s="7"/>
      <c r="G13" s="10">
        <v>80368162019</v>
      </c>
      <c r="H13" s="7"/>
      <c r="I13" s="10">
        <v>2438827643</v>
      </c>
      <c r="J13" s="7"/>
      <c r="K13" s="10">
        <v>4717057</v>
      </c>
      <c r="L13" s="7"/>
      <c r="M13" s="10">
        <v>131207090557</v>
      </c>
      <c r="N13" s="7"/>
      <c r="O13" s="10">
        <v>128060167014</v>
      </c>
      <c r="P13" s="7"/>
      <c r="Q13" s="10">
        <v>3146923543</v>
      </c>
    </row>
    <row r="14" spans="1:17" ht="21.75" customHeight="1">
      <c r="A14" s="28" t="s">
        <v>31</v>
      </c>
      <c r="B14" s="7"/>
      <c r="C14" s="10">
        <v>38628927</v>
      </c>
      <c r="D14" s="7"/>
      <c r="E14" s="10">
        <v>1252408106667</v>
      </c>
      <c r="F14" s="7"/>
      <c r="G14" s="10">
        <v>1147206489047</v>
      </c>
      <c r="H14" s="7"/>
      <c r="I14" s="10">
        <v>105201617620</v>
      </c>
      <c r="J14" s="7"/>
      <c r="K14" s="10">
        <v>461075761</v>
      </c>
      <c r="L14" s="7"/>
      <c r="M14" s="10">
        <v>9280397400503</v>
      </c>
      <c r="N14" s="7"/>
      <c r="O14" s="10">
        <v>8923162625729</v>
      </c>
      <c r="P14" s="7"/>
      <c r="Q14" s="10">
        <v>357234774774</v>
      </c>
    </row>
    <row r="15" spans="1:17" ht="21.75" customHeight="1">
      <c r="A15" s="28" t="s">
        <v>33</v>
      </c>
      <c r="B15" s="7"/>
      <c r="C15" s="10">
        <v>7075534</v>
      </c>
      <c r="D15" s="7"/>
      <c r="E15" s="10">
        <v>123790027691</v>
      </c>
      <c r="F15" s="7"/>
      <c r="G15" s="10">
        <v>97909288924</v>
      </c>
      <c r="H15" s="7"/>
      <c r="I15" s="10">
        <v>25880738767</v>
      </c>
      <c r="J15" s="7"/>
      <c r="K15" s="10">
        <v>84691270</v>
      </c>
      <c r="L15" s="7"/>
      <c r="M15" s="10">
        <v>1029698488813</v>
      </c>
      <c r="N15" s="7"/>
      <c r="O15" s="10">
        <v>936010118590</v>
      </c>
      <c r="P15" s="7"/>
      <c r="Q15" s="10">
        <v>93688370223</v>
      </c>
    </row>
    <row r="16" spans="1:17" ht="21.75" customHeight="1">
      <c r="A16" s="28" t="s">
        <v>32</v>
      </c>
      <c r="B16" s="7"/>
      <c r="C16" s="10">
        <v>25326149</v>
      </c>
      <c r="D16" s="7"/>
      <c r="E16" s="10">
        <v>924169197643</v>
      </c>
      <c r="F16" s="7"/>
      <c r="G16" s="10">
        <v>921970302598</v>
      </c>
      <c r="H16" s="7"/>
      <c r="I16" s="10">
        <v>2198895045</v>
      </c>
      <c r="J16" s="7"/>
      <c r="K16" s="10">
        <v>33475878</v>
      </c>
      <c r="L16" s="7"/>
      <c r="M16" s="10">
        <v>1198283913505</v>
      </c>
      <c r="N16" s="7"/>
      <c r="O16" s="10">
        <v>1195048262461</v>
      </c>
      <c r="P16" s="7"/>
      <c r="Q16" s="10">
        <v>3235651044</v>
      </c>
    </row>
    <row r="17" spans="1:17" ht="21.75" customHeight="1">
      <c r="A17" s="28" t="s">
        <v>30</v>
      </c>
      <c r="B17" s="7"/>
      <c r="C17" s="10">
        <v>49910</v>
      </c>
      <c r="D17" s="7"/>
      <c r="E17" s="10">
        <v>918550846</v>
      </c>
      <c r="F17" s="7"/>
      <c r="G17" s="10">
        <v>876698589</v>
      </c>
      <c r="H17" s="7"/>
      <c r="I17" s="10">
        <v>41852257</v>
      </c>
      <c r="J17" s="7"/>
      <c r="K17" s="10">
        <v>5602858</v>
      </c>
      <c r="L17" s="7"/>
      <c r="M17" s="10">
        <v>99284224244</v>
      </c>
      <c r="N17" s="7"/>
      <c r="O17" s="10">
        <v>94666896454</v>
      </c>
      <c r="P17" s="7"/>
      <c r="Q17" s="10">
        <v>4617327790</v>
      </c>
    </row>
    <row r="18" spans="1:17" ht="21.75" customHeight="1">
      <c r="A18" s="28" t="s">
        <v>35</v>
      </c>
      <c r="B18" s="7"/>
      <c r="C18" s="10">
        <v>42213416</v>
      </c>
      <c r="D18" s="7"/>
      <c r="E18" s="10">
        <v>716192297304</v>
      </c>
      <c r="F18" s="7"/>
      <c r="G18" s="10">
        <v>667607772098</v>
      </c>
      <c r="H18" s="7"/>
      <c r="I18" s="10">
        <v>48584525206</v>
      </c>
      <c r="J18" s="7"/>
      <c r="K18" s="10">
        <v>162435076</v>
      </c>
      <c r="L18" s="7"/>
      <c r="M18" s="10">
        <v>2156881821652</v>
      </c>
      <c r="N18" s="7"/>
      <c r="O18" s="10">
        <v>2067472334052</v>
      </c>
      <c r="P18" s="7"/>
      <c r="Q18" s="10">
        <v>89409487600</v>
      </c>
    </row>
    <row r="19" spans="1:17" ht="21.75" customHeight="1">
      <c r="A19" s="28" t="s">
        <v>27</v>
      </c>
      <c r="B19" s="7"/>
      <c r="C19" s="10">
        <v>1535033634</v>
      </c>
      <c r="D19" s="7"/>
      <c r="E19" s="10">
        <v>33062179627195</v>
      </c>
      <c r="F19" s="7"/>
      <c r="G19" s="10">
        <v>33049379120346</v>
      </c>
      <c r="H19" s="7"/>
      <c r="I19" s="10">
        <v>12800506849</v>
      </c>
      <c r="J19" s="7"/>
      <c r="K19" s="10">
        <v>9557127743</v>
      </c>
      <c r="L19" s="7"/>
      <c r="M19" s="10">
        <v>182189326883506</v>
      </c>
      <c r="N19" s="7"/>
      <c r="O19" s="10">
        <v>182075510751793</v>
      </c>
      <c r="P19" s="7"/>
      <c r="Q19" s="10">
        <v>113816131713</v>
      </c>
    </row>
    <row r="20" spans="1:17" ht="21.75" customHeight="1">
      <c r="A20" s="28" t="s">
        <v>28</v>
      </c>
      <c r="B20" s="7"/>
      <c r="C20" s="10">
        <v>25606024</v>
      </c>
      <c r="D20" s="7"/>
      <c r="E20" s="10">
        <v>782834099499</v>
      </c>
      <c r="F20" s="7"/>
      <c r="G20" s="10">
        <v>663052845955</v>
      </c>
      <c r="H20" s="7"/>
      <c r="I20" s="10">
        <v>119781253544</v>
      </c>
      <c r="J20" s="7"/>
      <c r="K20" s="10">
        <v>269887274</v>
      </c>
      <c r="L20" s="7"/>
      <c r="M20" s="10">
        <v>4837534674819</v>
      </c>
      <c r="N20" s="7"/>
      <c r="O20" s="10">
        <v>4618261822848</v>
      </c>
      <c r="P20" s="7"/>
      <c r="Q20" s="10">
        <v>219272851971</v>
      </c>
    </row>
    <row r="21" spans="1:17" ht="21.75" customHeight="1">
      <c r="A21" s="28" t="s">
        <v>26</v>
      </c>
      <c r="B21" s="7"/>
      <c r="C21" s="10">
        <v>3000000</v>
      </c>
      <c r="D21" s="7"/>
      <c r="E21" s="10">
        <v>30987569143</v>
      </c>
      <c r="F21" s="7"/>
      <c r="G21" s="10">
        <v>30011062500</v>
      </c>
      <c r="H21" s="7"/>
      <c r="I21" s="10">
        <v>976506643</v>
      </c>
      <c r="J21" s="7"/>
      <c r="K21" s="10">
        <v>3000000</v>
      </c>
      <c r="L21" s="7"/>
      <c r="M21" s="10">
        <v>30987569143</v>
      </c>
      <c r="N21" s="7"/>
      <c r="O21" s="10">
        <v>30011062500</v>
      </c>
      <c r="P21" s="7"/>
      <c r="Q21" s="10">
        <v>976506643</v>
      </c>
    </row>
    <row r="22" spans="1:17" ht="21.75" customHeight="1">
      <c r="A22" s="28" t="s">
        <v>59</v>
      </c>
      <c r="B22" s="7"/>
      <c r="C22" s="10">
        <v>0</v>
      </c>
      <c r="D22" s="7"/>
      <c r="E22" s="10">
        <v>0</v>
      </c>
      <c r="F22" s="7"/>
      <c r="G22" s="10">
        <v>0</v>
      </c>
      <c r="H22" s="7"/>
      <c r="I22" s="10">
        <v>0</v>
      </c>
      <c r="J22" s="7"/>
      <c r="K22" s="10">
        <v>2476510</v>
      </c>
      <c r="L22" s="7"/>
      <c r="M22" s="10">
        <v>43278840630</v>
      </c>
      <c r="N22" s="7"/>
      <c r="O22" s="10">
        <v>42522492017</v>
      </c>
      <c r="P22" s="7"/>
      <c r="Q22" s="10">
        <v>756348613</v>
      </c>
    </row>
    <row r="23" spans="1:17" ht="21.75" customHeight="1">
      <c r="A23" s="28" t="s">
        <v>60</v>
      </c>
      <c r="B23" s="7"/>
      <c r="C23" s="10">
        <v>0</v>
      </c>
      <c r="D23" s="7"/>
      <c r="E23" s="10">
        <v>0</v>
      </c>
      <c r="F23" s="7"/>
      <c r="G23" s="10">
        <v>0</v>
      </c>
      <c r="H23" s="7"/>
      <c r="I23" s="10">
        <v>0</v>
      </c>
      <c r="J23" s="7"/>
      <c r="K23" s="10">
        <v>730992</v>
      </c>
      <c r="L23" s="7"/>
      <c r="M23" s="10">
        <v>30917103616</v>
      </c>
      <c r="N23" s="7"/>
      <c r="O23" s="10">
        <v>28999951246</v>
      </c>
      <c r="P23" s="7"/>
      <c r="Q23" s="10">
        <v>1917152370</v>
      </c>
    </row>
    <row r="24" spans="1:17" ht="21.75" customHeight="1">
      <c r="A24" s="28" t="s">
        <v>57</v>
      </c>
      <c r="B24" s="7"/>
      <c r="C24" s="10">
        <v>0</v>
      </c>
      <c r="D24" s="7"/>
      <c r="E24" s="10">
        <v>0</v>
      </c>
      <c r="F24" s="7"/>
      <c r="G24" s="10">
        <v>0</v>
      </c>
      <c r="H24" s="7"/>
      <c r="I24" s="10">
        <v>0</v>
      </c>
      <c r="J24" s="7"/>
      <c r="K24" s="10">
        <v>362184292</v>
      </c>
      <c r="L24" s="7"/>
      <c r="M24" s="10">
        <v>370051441880</v>
      </c>
      <c r="N24" s="7"/>
      <c r="O24" s="10">
        <v>637806522372</v>
      </c>
      <c r="P24" s="7"/>
      <c r="Q24" s="10">
        <v>-267755080492</v>
      </c>
    </row>
    <row r="25" spans="1:17" ht="21.75" customHeight="1">
      <c r="A25" s="28" t="s">
        <v>16</v>
      </c>
      <c r="B25" s="7"/>
      <c r="C25" s="10">
        <v>0</v>
      </c>
      <c r="D25" s="7"/>
      <c r="E25" s="10">
        <v>0</v>
      </c>
      <c r="F25" s="7"/>
      <c r="G25" s="10">
        <v>0</v>
      </c>
      <c r="H25" s="7"/>
      <c r="I25" s="10">
        <v>0</v>
      </c>
      <c r="J25" s="7"/>
      <c r="K25" s="10">
        <v>14594702</v>
      </c>
      <c r="L25" s="7"/>
      <c r="M25" s="10">
        <v>42894357454</v>
      </c>
      <c r="N25" s="7"/>
      <c r="O25" s="10">
        <v>41595248367</v>
      </c>
      <c r="P25" s="7"/>
      <c r="Q25" s="10">
        <v>1299109087</v>
      </c>
    </row>
    <row r="26" spans="1:17" ht="21.75" customHeight="1">
      <c r="A26" s="28" t="s">
        <v>61</v>
      </c>
      <c r="B26" s="7"/>
      <c r="C26" s="10">
        <v>0</v>
      </c>
      <c r="D26" s="7"/>
      <c r="E26" s="10">
        <v>0</v>
      </c>
      <c r="F26" s="7"/>
      <c r="G26" s="10">
        <v>0</v>
      </c>
      <c r="H26" s="7"/>
      <c r="I26" s="10">
        <v>0</v>
      </c>
      <c r="J26" s="7"/>
      <c r="K26" s="10">
        <v>339720</v>
      </c>
      <c r="L26" s="7"/>
      <c r="M26" s="10">
        <v>10798293274</v>
      </c>
      <c r="N26" s="7"/>
      <c r="O26" s="10">
        <v>10600699091</v>
      </c>
      <c r="P26" s="7"/>
      <c r="Q26" s="10">
        <v>197594183</v>
      </c>
    </row>
    <row r="27" spans="1:17" ht="21.75" customHeight="1">
      <c r="A27" s="28" t="s">
        <v>62</v>
      </c>
      <c r="B27" s="7"/>
      <c r="C27" s="10">
        <v>0</v>
      </c>
      <c r="D27" s="7"/>
      <c r="E27" s="10">
        <v>0</v>
      </c>
      <c r="F27" s="7"/>
      <c r="G27" s="10">
        <v>0</v>
      </c>
      <c r="H27" s="7"/>
      <c r="I27" s="10">
        <v>0</v>
      </c>
      <c r="J27" s="7"/>
      <c r="K27" s="10">
        <v>433871</v>
      </c>
      <c r="L27" s="7"/>
      <c r="M27" s="10">
        <v>6301079135</v>
      </c>
      <c r="N27" s="7"/>
      <c r="O27" s="10">
        <v>6259126862</v>
      </c>
      <c r="P27" s="7"/>
      <c r="Q27" s="10">
        <v>41952273</v>
      </c>
    </row>
    <row r="28" spans="1:17" ht="21.75" customHeight="1">
      <c r="A28" s="28" t="s">
        <v>63</v>
      </c>
      <c r="B28" s="7"/>
      <c r="C28" s="10">
        <v>0</v>
      </c>
      <c r="D28" s="7"/>
      <c r="E28" s="10">
        <v>0</v>
      </c>
      <c r="F28" s="7"/>
      <c r="G28" s="10">
        <v>0</v>
      </c>
      <c r="H28" s="7"/>
      <c r="I28" s="10">
        <v>0</v>
      </c>
      <c r="J28" s="7"/>
      <c r="K28" s="10">
        <v>9000000</v>
      </c>
      <c r="L28" s="7"/>
      <c r="M28" s="10">
        <v>149380985826</v>
      </c>
      <c r="N28" s="7"/>
      <c r="O28" s="10">
        <v>149265982116</v>
      </c>
      <c r="P28" s="7"/>
      <c r="Q28" s="10">
        <v>115003710</v>
      </c>
    </row>
    <row r="29" spans="1:17" ht="21.75" customHeight="1">
      <c r="A29" s="28" t="s">
        <v>64</v>
      </c>
      <c r="B29" s="7"/>
      <c r="C29" s="10">
        <v>0</v>
      </c>
      <c r="D29" s="7"/>
      <c r="E29" s="10">
        <v>0</v>
      </c>
      <c r="F29" s="7"/>
      <c r="G29" s="10">
        <v>0</v>
      </c>
      <c r="H29" s="7"/>
      <c r="I29" s="10">
        <v>0</v>
      </c>
      <c r="J29" s="7"/>
      <c r="K29" s="10">
        <v>152400</v>
      </c>
      <c r="L29" s="7"/>
      <c r="M29" s="10">
        <v>2778188195</v>
      </c>
      <c r="N29" s="7"/>
      <c r="O29" s="10">
        <v>2755484849</v>
      </c>
      <c r="P29" s="7"/>
      <c r="Q29" s="10">
        <v>22703346</v>
      </c>
    </row>
    <row r="30" spans="1:17" ht="21.75" customHeight="1">
      <c r="A30" s="28" t="s">
        <v>65</v>
      </c>
      <c r="B30" s="7"/>
      <c r="C30" s="10">
        <v>0</v>
      </c>
      <c r="D30" s="7"/>
      <c r="E30" s="10">
        <v>0</v>
      </c>
      <c r="F30" s="7"/>
      <c r="G30" s="10">
        <v>0</v>
      </c>
      <c r="H30" s="7"/>
      <c r="I30" s="10">
        <v>0</v>
      </c>
      <c r="J30" s="7"/>
      <c r="K30" s="10">
        <v>1235763</v>
      </c>
      <c r="L30" s="7"/>
      <c r="M30" s="10">
        <v>18972611368</v>
      </c>
      <c r="N30" s="7"/>
      <c r="O30" s="10">
        <v>18670610835</v>
      </c>
      <c r="P30" s="7"/>
      <c r="Q30" s="10">
        <v>302000533</v>
      </c>
    </row>
    <row r="31" spans="1:17" ht="21.75" customHeight="1">
      <c r="A31" s="28" t="s">
        <v>66</v>
      </c>
      <c r="B31" s="7"/>
      <c r="C31" s="10">
        <v>0</v>
      </c>
      <c r="D31" s="7"/>
      <c r="E31" s="10">
        <v>0</v>
      </c>
      <c r="F31" s="7"/>
      <c r="G31" s="10">
        <v>0</v>
      </c>
      <c r="H31" s="7"/>
      <c r="I31" s="10">
        <v>0</v>
      </c>
      <c r="J31" s="7"/>
      <c r="K31" s="10">
        <v>375300324</v>
      </c>
      <c r="L31" s="7"/>
      <c r="M31" s="10">
        <v>5449736595999</v>
      </c>
      <c r="N31" s="7"/>
      <c r="O31" s="10">
        <v>5437783519949</v>
      </c>
      <c r="P31" s="7"/>
      <c r="Q31" s="10">
        <v>11953076050</v>
      </c>
    </row>
    <row r="32" spans="1:17" ht="21.75" customHeight="1">
      <c r="A32" s="28" t="s">
        <v>67</v>
      </c>
      <c r="B32" s="7"/>
      <c r="C32" s="12">
        <v>0</v>
      </c>
      <c r="D32" s="7"/>
      <c r="E32" s="12">
        <v>0</v>
      </c>
      <c r="F32" s="7"/>
      <c r="G32" s="12">
        <v>0</v>
      </c>
      <c r="H32" s="7"/>
      <c r="I32" s="12">
        <v>0</v>
      </c>
      <c r="J32" s="7"/>
      <c r="K32" s="12">
        <v>1856063</v>
      </c>
      <c r="L32" s="7"/>
      <c r="M32" s="12">
        <v>59729151803</v>
      </c>
      <c r="N32" s="7"/>
      <c r="O32" s="12">
        <v>57958158103</v>
      </c>
      <c r="P32" s="7"/>
      <c r="Q32" s="12">
        <v>1770993700</v>
      </c>
    </row>
    <row r="33" spans="1:17" ht="21.75" customHeight="1" thickBot="1">
      <c r="A33" s="29" t="s">
        <v>19</v>
      </c>
      <c r="B33" s="7"/>
      <c r="C33" s="14">
        <f>SUM(C8:C32)</f>
        <v>1910185023</v>
      </c>
      <c r="D33" s="7"/>
      <c r="E33" s="14">
        <f>SUM(E8:E32)</f>
        <v>38470033772985</v>
      </c>
      <c r="F33" s="7"/>
      <c r="G33" s="14">
        <f>SUM(G8:G32)</f>
        <v>38111896303419</v>
      </c>
      <c r="H33" s="7"/>
      <c r="I33" s="14">
        <f>SUM(I8:I32)</f>
        <v>358137469566</v>
      </c>
      <c r="J33" s="7"/>
      <c r="K33" s="14">
        <f>SUM(K8:K32)</f>
        <v>12220045197</v>
      </c>
      <c r="L33" s="7"/>
      <c r="M33" s="14">
        <f>SUM(M8:M32)</f>
        <v>211412751186272</v>
      </c>
      <c r="N33" s="7"/>
      <c r="O33" s="14">
        <f>SUM(O8:O32)</f>
        <v>210712596973249</v>
      </c>
      <c r="P33" s="7"/>
      <c r="Q33" s="14">
        <f>SUM(Q8:Q32)</f>
        <v>700154213023</v>
      </c>
    </row>
    <row r="34" spans="1:17" ht="13.5" thickTop="1"/>
    <row r="35" spans="1:17">
      <c r="I35" s="22"/>
    </row>
    <row r="36" spans="1:17">
      <c r="G36" s="22"/>
      <c r="I36" s="22"/>
    </row>
    <row r="37" spans="1:17">
      <c r="G37" s="22"/>
      <c r="I37" s="22"/>
    </row>
    <row r="38" spans="1:17">
      <c r="I38" s="22"/>
      <c r="O38" s="22"/>
      <c r="Q38" s="22"/>
    </row>
    <row r="39" spans="1:17">
      <c r="Q39" s="22"/>
    </row>
    <row r="40" spans="1:17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4" spans="1:17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>
      <c r="O45" s="22"/>
    </row>
    <row r="47" spans="1:17">
      <c r="O47" s="21"/>
    </row>
    <row r="48" spans="1:17">
      <c r="O48" s="21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  <pageSetUpPr fitToPage="1"/>
  </sheetPr>
  <dimension ref="A1:Q27"/>
  <sheetViews>
    <sheetView rightToLeft="1" view="pageBreakPreview" zoomScaleNormal="100" zoomScaleSheetLayoutView="100" workbookViewId="0">
      <selection activeCell="I24" sqref="I24"/>
    </sheetView>
  </sheetViews>
  <sheetFormatPr defaultRowHeight="12.75"/>
  <cols>
    <col min="1" max="1" width="26.85546875" bestFit="1" customWidth="1"/>
    <col min="2" max="2" width="1.28515625" customWidth="1"/>
    <col min="3" max="3" width="16.42578125" bestFit="1" customWidth="1"/>
    <col min="4" max="4" width="1.28515625" customWidth="1"/>
    <col min="5" max="5" width="21.85546875" bestFit="1" customWidth="1"/>
    <col min="6" max="6" width="1.28515625" customWidth="1"/>
    <col min="7" max="7" width="22.140625" bestFit="1" customWidth="1"/>
    <col min="8" max="8" width="1.28515625" customWidth="1"/>
    <col min="9" max="9" width="26.28515625" bestFit="1" customWidth="1"/>
    <col min="10" max="10" width="1.28515625" customWidth="1"/>
    <col min="11" max="11" width="16.42578125" bestFit="1" customWidth="1"/>
    <col min="12" max="12" width="1.28515625" customWidth="1"/>
    <col min="13" max="13" width="21.85546875" bestFit="1" customWidth="1"/>
    <col min="14" max="14" width="1.28515625" customWidth="1"/>
    <col min="15" max="15" width="22.140625" bestFit="1" customWidth="1"/>
    <col min="16" max="16" width="1.28515625" customWidth="1"/>
    <col min="17" max="17" width="27.7109375" customWidth="1"/>
    <col min="18" max="18" width="0.28515625" customWidth="1"/>
  </cols>
  <sheetData>
    <row r="1" spans="1:17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14.45" customHeight="1"/>
    <row r="5" spans="1:17" ht="25.5" customHeight="1">
      <c r="A5" s="59" t="s">
        <v>108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29.25" customHeight="1">
      <c r="A6" s="60" t="s">
        <v>43</v>
      </c>
      <c r="C6" s="60" t="s">
        <v>99</v>
      </c>
      <c r="D6" s="60"/>
      <c r="E6" s="60"/>
      <c r="F6" s="60"/>
      <c r="G6" s="60"/>
      <c r="H6" s="60"/>
      <c r="I6" s="60"/>
      <c r="K6" s="63" t="s">
        <v>100</v>
      </c>
      <c r="L6" s="63"/>
      <c r="M6" s="63"/>
      <c r="N6" s="63"/>
      <c r="O6" s="63"/>
      <c r="P6" s="63"/>
      <c r="Q6" s="63"/>
    </row>
    <row r="7" spans="1:17" ht="37.5" customHeight="1">
      <c r="A7" s="60"/>
      <c r="C7" s="6" t="s">
        <v>9</v>
      </c>
      <c r="D7" s="2"/>
      <c r="E7" s="6" t="s">
        <v>11</v>
      </c>
      <c r="F7" s="2"/>
      <c r="G7" s="6" t="s">
        <v>85</v>
      </c>
      <c r="H7" s="2"/>
      <c r="I7" s="6" t="s">
        <v>87</v>
      </c>
      <c r="K7" s="6" t="s">
        <v>9</v>
      </c>
      <c r="L7" s="2"/>
      <c r="M7" s="6" t="s">
        <v>11</v>
      </c>
      <c r="N7" s="2"/>
      <c r="O7" s="6" t="s">
        <v>85</v>
      </c>
      <c r="P7" s="2"/>
      <c r="Q7" s="31" t="s">
        <v>87</v>
      </c>
    </row>
    <row r="8" spans="1:17" ht="21.75" customHeight="1">
      <c r="A8" s="27" t="s">
        <v>29</v>
      </c>
      <c r="C8" s="32">
        <v>1332329</v>
      </c>
      <c r="D8" s="33"/>
      <c r="E8" s="32">
        <v>52735958694</v>
      </c>
      <c r="F8" s="33"/>
      <c r="G8" s="32">
        <v>54030930833</v>
      </c>
      <c r="H8" s="33"/>
      <c r="I8" s="32">
        <v>-1294972138</v>
      </c>
      <c r="J8" s="33"/>
      <c r="K8" s="32">
        <v>1332329</v>
      </c>
      <c r="L8" s="33"/>
      <c r="M8" s="32">
        <v>52735958694</v>
      </c>
      <c r="N8" s="33"/>
      <c r="O8" s="32">
        <v>53785934330</v>
      </c>
      <c r="P8" s="33"/>
      <c r="Q8" s="32">
        <v>-1049975635</v>
      </c>
    </row>
    <row r="9" spans="1:17" ht="21.75" customHeight="1">
      <c r="A9" s="28" t="s">
        <v>32</v>
      </c>
      <c r="C9" s="34">
        <v>58313</v>
      </c>
      <c r="D9" s="33"/>
      <c r="E9" s="34">
        <v>2163838663</v>
      </c>
      <c r="F9" s="33"/>
      <c r="G9" s="34">
        <v>2148420055</v>
      </c>
      <c r="H9" s="33"/>
      <c r="I9" s="34">
        <v>15418608</v>
      </c>
      <c r="J9" s="33"/>
      <c r="K9" s="34">
        <v>58313</v>
      </c>
      <c r="L9" s="33"/>
      <c r="M9" s="34">
        <v>2163838663</v>
      </c>
      <c r="N9" s="33"/>
      <c r="O9" s="34">
        <v>1982560571</v>
      </c>
      <c r="P9" s="33"/>
      <c r="Q9" s="34">
        <v>181278092</v>
      </c>
    </row>
    <row r="10" spans="1:17" ht="21.75" customHeight="1">
      <c r="A10" s="28" t="s">
        <v>28</v>
      </c>
      <c r="C10" s="34">
        <v>14018061</v>
      </c>
      <c r="D10" s="33"/>
      <c r="E10" s="34">
        <v>434037726358</v>
      </c>
      <c r="F10" s="33"/>
      <c r="G10" s="34">
        <v>471439894730</v>
      </c>
      <c r="H10" s="33"/>
      <c r="I10" s="34">
        <v>-37402168371</v>
      </c>
      <c r="J10" s="33"/>
      <c r="K10" s="34">
        <v>14018061</v>
      </c>
      <c r="L10" s="33"/>
      <c r="M10" s="34">
        <v>434037726358</v>
      </c>
      <c r="N10" s="33"/>
      <c r="O10" s="34">
        <v>417549302600</v>
      </c>
      <c r="P10" s="33"/>
      <c r="Q10" s="34">
        <v>16488423758</v>
      </c>
    </row>
    <row r="11" spans="1:17" ht="21.75" customHeight="1">
      <c r="A11" s="28" t="s">
        <v>31</v>
      </c>
      <c r="C11" s="34">
        <v>23291313</v>
      </c>
      <c r="D11" s="33"/>
      <c r="E11" s="34">
        <v>742022531800</v>
      </c>
      <c r="F11" s="33"/>
      <c r="G11" s="34">
        <v>802199655297</v>
      </c>
      <c r="H11" s="33"/>
      <c r="I11" s="34">
        <v>-60177123496</v>
      </c>
      <c r="J11" s="33"/>
      <c r="K11" s="34">
        <v>23291313</v>
      </c>
      <c r="L11" s="33"/>
      <c r="M11" s="34">
        <v>742022531800</v>
      </c>
      <c r="N11" s="33"/>
      <c r="O11" s="34">
        <v>752748199446</v>
      </c>
      <c r="P11" s="33"/>
      <c r="Q11" s="34">
        <v>-10725667645</v>
      </c>
    </row>
    <row r="12" spans="1:17" ht="21.75" customHeight="1">
      <c r="A12" s="28" t="s">
        <v>15</v>
      </c>
      <c r="C12" s="34">
        <v>130701307</v>
      </c>
      <c r="D12" s="33"/>
      <c r="E12" s="34">
        <v>877645265324</v>
      </c>
      <c r="F12" s="33"/>
      <c r="G12" s="34">
        <v>809835218553</v>
      </c>
      <c r="H12" s="33"/>
      <c r="I12" s="34">
        <v>67810046771</v>
      </c>
      <c r="J12" s="33"/>
      <c r="K12" s="34">
        <v>130701307</v>
      </c>
      <c r="L12" s="33"/>
      <c r="M12" s="34">
        <v>877645265324</v>
      </c>
      <c r="N12" s="33"/>
      <c r="O12" s="34">
        <v>489580095735</v>
      </c>
      <c r="P12" s="33"/>
      <c r="Q12" s="34">
        <v>388065169589</v>
      </c>
    </row>
    <row r="13" spans="1:17" ht="21.75" customHeight="1">
      <c r="A13" s="28" t="s">
        <v>35</v>
      </c>
      <c r="C13" s="34">
        <v>13663888</v>
      </c>
      <c r="D13" s="33"/>
      <c r="E13" s="34">
        <v>223998340431</v>
      </c>
      <c r="F13" s="33"/>
      <c r="G13" s="34">
        <v>248733574343</v>
      </c>
      <c r="H13" s="33"/>
      <c r="I13" s="34">
        <v>-24735233911</v>
      </c>
      <c r="J13" s="33"/>
      <c r="K13" s="34">
        <v>13663888</v>
      </c>
      <c r="L13" s="33"/>
      <c r="M13" s="34">
        <v>223998340431</v>
      </c>
      <c r="N13" s="33"/>
      <c r="O13" s="34">
        <v>227938211516</v>
      </c>
      <c r="P13" s="33"/>
      <c r="Q13" s="34">
        <v>-3939871084</v>
      </c>
    </row>
    <row r="14" spans="1:17" ht="21.75" customHeight="1">
      <c r="A14" s="28" t="s">
        <v>18</v>
      </c>
      <c r="C14" s="34">
        <v>240865970</v>
      </c>
      <c r="D14" s="33"/>
      <c r="E14" s="34">
        <v>744913612215</v>
      </c>
      <c r="F14" s="33"/>
      <c r="G14" s="34">
        <v>738799782732</v>
      </c>
      <c r="H14" s="33"/>
      <c r="I14" s="34">
        <v>6113829483</v>
      </c>
      <c r="J14" s="33"/>
      <c r="K14" s="34">
        <v>240865970</v>
      </c>
      <c r="L14" s="33"/>
      <c r="M14" s="34">
        <v>744913612215</v>
      </c>
      <c r="N14" s="33"/>
      <c r="O14" s="34">
        <v>741151401161</v>
      </c>
      <c r="P14" s="33"/>
      <c r="Q14" s="34">
        <v>3762211054</v>
      </c>
    </row>
    <row r="15" spans="1:17" ht="21.75" customHeight="1">
      <c r="A15" s="28" t="s">
        <v>16</v>
      </c>
      <c r="C15" s="34">
        <v>237062628</v>
      </c>
      <c r="D15" s="33"/>
      <c r="E15" s="34">
        <v>531564241143</v>
      </c>
      <c r="F15" s="33"/>
      <c r="G15" s="34">
        <v>546961601069</v>
      </c>
      <c r="H15" s="33"/>
      <c r="I15" s="34">
        <v>-15397359925</v>
      </c>
      <c r="J15" s="33"/>
      <c r="K15" s="34">
        <v>237062628</v>
      </c>
      <c r="L15" s="33"/>
      <c r="M15" s="34">
        <v>531564241143</v>
      </c>
      <c r="N15" s="33"/>
      <c r="O15" s="34">
        <v>603051510815</v>
      </c>
      <c r="P15" s="33"/>
      <c r="Q15" s="34">
        <v>-71487269671</v>
      </c>
    </row>
    <row r="16" spans="1:17" ht="21.75" customHeight="1">
      <c r="A16" s="28" t="s">
        <v>27</v>
      </c>
      <c r="C16" s="34">
        <v>88485289</v>
      </c>
      <c r="D16" s="33"/>
      <c r="E16" s="34">
        <v>1925386366211</v>
      </c>
      <c r="F16" s="33"/>
      <c r="G16" s="34">
        <v>1925887128519</v>
      </c>
      <c r="H16" s="33"/>
      <c r="I16" s="34">
        <v>-500762307</v>
      </c>
      <c r="J16" s="33"/>
      <c r="K16" s="34">
        <v>88485289</v>
      </c>
      <c r="L16" s="33"/>
      <c r="M16" s="34">
        <v>1925386366211</v>
      </c>
      <c r="N16" s="33"/>
      <c r="O16" s="34">
        <v>1924923759411</v>
      </c>
      <c r="P16" s="33"/>
      <c r="Q16" s="34">
        <v>462606800</v>
      </c>
    </row>
    <row r="17" spans="1:17" ht="21.75" customHeight="1">
      <c r="A17" s="28" t="s">
        <v>17</v>
      </c>
      <c r="C17" s="34">
        <v>161487737</v>
      </c>
      <c r="D17" s="33"/>
      <c r="E17" s="34">
        <v>233495164144</v>
      </c>
      <c r="F17" s="33"/>
      <c r="G17" s="34">
        <v>241199668347</v>
      </c>
      <c r="H17" s="33"/>
      <c r="I17" s="34">
        <v>-7704504202</v>
      </c>
      <c r="J17" s="33"/>
      <c r="K17" s="34">
        <v>161487737</v>
      </c>
      <c r="L17" s="33"/>
      <c r="M17" s="34">
        <v>233495164144</v>
      </c>
      <c r="N17" s="33"/>
      <c r="O17" s="34">
        <v>234188966532</v>
      </c>
      <c r="P17" s="33"/>
      <c r="Q17" s="34">
        <v>-693802387</v>
      </c>
    </row>
    <row r="18" spans="1:17" ht="21.75" customHeight="1">
      <c r="A18" s="28" t="s">
        <v>33</v>
      </c>
      <c r="C18" s="34">
        <v>16772371</v>
      </c>
      <c r="D18" s="33"/>
      <c r="E18" s="34">
        <v>304094089911</v>
      </c>
      <c r="F18" s="33"/>
      <c r="G18" s="34">
        <v>290215137957</v>
      </c>
      <c r="H18" s="33"/>
      <c r="I18" s="34">
        <v>13878951954</v>
      </c>
      <c r="J18" s="33"/>
      <c r="K18" s="34">
        <v>16772371</v>
      </c>
      <c r="L18" s="33"/>
      <c r="M18" s="34">
        <v>304094089911</v>
      </c>
      <c r="N18" s="33"/>
      <c r="O18" s="34">
        <v>250257725045</v>
      </c>
      <c r="P18" s="33"/>
      <c r="Q18" s="34">
        <v>53836364866</v>
      </c>
    </row>
    <row r="19" spans="1:17" ht="21.75" customHeight="1">
      <c r="A19" s="28" t="s">
        <v>26</v>
      </c>
      <c r="C19" s="35">
        <v>7000000</v>
      </c>
      <c r="D19" s="33"/>
      <c r="E19" s="35">
        <v>72388296968</v>
      </c>
      <c r="F19" s="33"/>
      <c r="G19" s="35">
        <v>69952062500</v>
      </c>
      <c r="H19" s="33"/>
      <c r="I19" s="35">
        <v>2436234468</v>
      </c>
      <c r="J19" s="33"/>
      <c r="K19" s="35">
        <v>7000000</v>
      </c>
      <c r="L19" s="33"/>
      <c r="M19" s="35">
        <v>72388296968</v>
      </c>
      <c r="N19" s="33"/>
      <c r="O19" s="35">
        <v>70025812500</v>
      </c>
      <c r="P19" s="33"/>
      <c r="Q19" s="35">
        <v>2362484468</v>
      </c>
    </row>
    <row r="20" spans="1:17" ht="21.75" customHeight="1" thickBot="1">
      <c r="A20" s="29" t="s">
        <v>19</v>
      </c>
      <c r="C20" s="36">
        <f>SUM(C8:C19)</f>
        <v>934739206</v>
      </c>
      <c r="D20" s="33"/>
      <c r="E20" s="36">
        <f>SUM(E8:E19)</f>
        <v>6144445431862</v>
      </c>
      <c r="F20" s="33"/>
      <c r="G20" s="36">
        <f>SUM(G8:G19)</f>
        <v>6201403074935</v>
      </c>
      <c r="H20" s="33"/>
      <c r="I20" s="36">
        <f>SUM(I8:I19)</f>
        <v>-56957643066</v>
      </c>
      <c r="J20" s="33"/>
      <c r="K20" s="36">
        <f>SUM(K8:K19)</f>
        <v>934739206</v>
      </c>
      <c r="L20" s="33"/>
      <c r="M20" s="36">
        <f>SUM(M8:M19)</f>
        <v>6144445431862</v>
      </c>
      <c r="N20" s="33"/>
      <c r="O20" s="36">
        <f>SUM(O8:O19)</f>
        <v>5767183479662</v>
      </c>
      <c r="P20" s="33"/>
      <c r="Q20" s="36">
        <f>SUM(Q8:Q19)</f>
        <v>377261952205</v>
      </c>
    </row>
    <row r="21" spans="1:17" ht="13.5" thickTop="1"/>
    <row r="23" spans="1:17">
      <c r="M23" s="22"/>
    </row>
    <row r="24" spans="1:17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>
      <c r="I25" s="37"/>
      <c r="M25" s="21"/>
    </row>
    <row r="26" spans="1:17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>
      <c r="I27" s="37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  <pageSetUpPr fitToPage="1"/>
  </sheetPr>
  <dimension ref="A1:S27"/>
  <sheetViews>
    <sheetView rightToLeft="1" view="pageBreakPreview" zoomScaleNormal="100" zoomScaleSheetLayoutView="100" workbookViewId="0">
      <selection activeCell="K25" sqref="K25"/>
    </sheetView>
  </sheetViews>
  <sheetFormatPr defaultRowHeight="12.75"/>
  <cols>
    <col min="1" max="1" width="24.28515625" bestFit="1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0.7109375" customWidth="1"/>
    <col min="17" max="17" width="10.42578125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21.75" customHeight="1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21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4.45" customHeight="1"/>
    <row r="5" spans="1:19" ht="24" customHeight="1">
      <c r="A5" s="59" t="s">
        <v>109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24.75" customHeight="1">
      <c r="A6" s="60" t="s">
        <v>20</v>
      </c>
      <c r="C6" s="60" t="s">
        <v>73</v>
      </c>
      <c r="D6" s="60"/>
      <c r="E6" s="60"/>
      <c r="F6" s="60"/>
      <c r="G6" s="60"/>
      <c r="I6" s="60" t="s">
        <v>99</v>
      </c>
      <c r="J6" s="60"/>
      <c r="K6" s="60"/>
      <c r="L6" s="60"/>
      <c r="M6" s="60"/>
      <c r="O6" s="60" t="s">
        <v>100</v>
      </c>
      <c r="P6" s="60"/>
      <c r="Q6" s="60"/>
      <c r="R6" s="60"/>
      <c r="S6" s="60"/>
    </row>
    <row r="7" spans="1:19" ht="42" customHeight="1">
      <c r="A7" s="60"/>
      <c r="C7" s="6" t="s">
        <v>74</v>
      </c>
      <c r="D7" s="2"/>
      <c r="E7" s="6" t="s">
        <v>75</v>
      </c>
      <c r="F7" s="2"/>
      <c r="G7" s="6" t="s">
        <v>76</v>
      </c>
      <c r="I7" s="6" t="s">
        <v>77</v>
      </c>
      <c r="J7" s="2"/>
      <c r="K7" s="6" t="s">
        <v>78</v>
      </c>
      <c r="L7" s="2"/>
      <c r="M7" s="6" t="s">
        <v>79</v>
      </c>
      <c r="O7" s="6" t="s">
        <v>77</v>
      </c>
      <c r="P7" s="2"/>
      <c r="Q7" s="6" t="s">
        <v>78</v>
      </c>
      <c r="R7" s="2"/>
      <c r="S7" s="6" t="s">
        <v>79</v>
      </c>
    </row>
    <row r="8" spans="1:19" ht="21.75" customHeight="1">
      <c r="A8" s="27" t="s">
        <v>17</v>
      </c>
      <c r="B8" s="7"/>
      <c r="C8" s="27" t="s">
        <v>110</v>
      </c>
      <c r="E8" s="8">
        <v>227915462</v>
      </c>
      <c r="F8" s="7"/>
      <c r="G8" s="8">
        <v>4</v>
      </c>
      <c r="H8" s="7"/>
      <c r="I8" s="8">
        <v>0</v>
      </c>
      <c r="J8" s="7"/>
      <c r="K8" s="8">
        <v>0</v>
      </c>
      <c r="L8" s="7"/>
      <c r="M8" s="8">
        <v>0</v>
      </c>
      <c r="N8" s="7"/>
      <c r="O8" s="8">
        <f>E8*G8</f>
        <v>911661848</v>
      </c>
      <c r="P8" s="7"/>
      <c r="Q8" s="8">
        <v>0</v>
      </c>
      <c r="R8" s="7"/>
      <c r="S8" s="8">
        <f>O8+Q8</f>
        <v>911661848</v>
      </c>
    </row>
    <row r="9" spans="1:19" ht="21.75" customHeight="1">
      <c r="A9" s="28" t="s">
        <v>16</v>
      </c>
      <c r="B9" s="7"/>
      <c r="C9" s="28" t="s">
        <v>80</v>
      </c>
      <c r="E9" s="10">
        <v>237062628</v>
      </c>
      <c r="F9" s="7"/>
      <c r="G9" s="10">
        <v>37</v>
      </c>
      <c r="H9" s="7"/>
      <c r="I9" s="10">
        <v>0</v>
      </c>
      <c r="J9" s="7"/>
      <c r="K9" s="10">
        <v>0</v>
      </c>
      <c r="L9" s="7"/>
      <c r="M9" s="10">
        <v>0</v>
      </c>
      <c r="N9" s="7"/>
      <c r="O9" s="10">
        <f>E9*G9</f>
        <v>8771317236</v>
      </c>
      <c r="P9" s="7"/>
      <c r="Q9" s="10">
        <v>0</v>
      </c>
      <c r="R9" s="7"/>
      <c r="S9" s="10">
        <f t="shared" ref="S9:S10" si="0">O9+Q9</f>
        <v>8771317236</v>
      </c>
    </row>
    <row r="10" spans="1:19" ht="21.75" customHeight="1">
      <c r="A10" s="28" t="s">
        <v>15</v>
      </c>
      <c r="B10" s="7"/>
      <c r="C10" s="28" t="s">
        <v>81</v>
      </c>
      <c r="E10" s="10">
        <v>132238791</v>
      </c>
      <c r="F10" s="7"/>
      <c r="G10" s="10">
        <v>400</v>
      </c>
      <c r="H10" s="7"/>
      <c r="I10" s="12">
        <v>0</v>
      </c>
      <c r="J10" s="7"/>
      <c r="K10" s="12">
        <v>0</v>
      </c>
      <c r="L10" s="7"/>
      <c r="M10" s="12">
        <v>0</v>
      </c>
      <c r="N10" s="7"/>
      <c r="O10" s="12">
        <f>E10*G10</f>
        <v>52895516400</v>
      </c>
      <c r="P10" s="7"/>
      <c r="Q10" s="12">
        <v>0</v>
      </c>
      <c r="R10" s="7"/>
      <c r="S10" s="12">
        <f t="shared" si="0"/>
        <v>52895516400</v>
      </c>
    </row>
    <row r="11" spans="1:19" ht="21.75" customHeight="1">
      <c r="A11" s="29" t="s">
        <v>19</v>
      </c>
      <c r="C11" s="30"/>
      <c r="E11" s="10"/>
      <c r="F11" s="7"/>
      <c r="G11" s="10"/>
      <c r="H11" s="7"/>
      <c r="I11" s="14">
        <f>SUM(I8:I10)</f>
        <v>0</v>
      </c>
      <c r="J11" s="7"/>
      <c r="K11" s="14">
        <f>SUM(K8:K10)</f>
        <v>0</v>
      </c>
      <c r="L11" s="7"/>
      <c r="M11" s="14">
        <f>SUM(M8:M10)</f>
        <v>0</v>
      </c>
      <c r="N11" s="7"/>
      <c r="O11" s="14">
        <f>SUM(O8:O10)</f>
        <v>62578495484</v>
      </c>
      <c r="P11" s="7"/>
      <c r="Q11" s="14">
        <v>0</v>
      </c>
      <c r="R11" s="7"/>
      <c r="S11" s="14">
        <f>SUM(S8:S10)</f>
        <v>62578495484</v>
      </c>
    </row>
    <row r="18" spans="13:19">
      <c r="M18" s="57"/>
      <c r="S18" s="22"/>
    </row>
    <row r="19" spans="13:19">
      <c r="O19" s="22"/>
      <c r="S19" s="22"/>
    </row>
    <row r="21" spans="13:19">
      <c r="M21" s="57"/>
    </row>
    <row r="22" spans="13:19">
      <c r="S22" s="22"/>
    </row>
    <row r="26" spans="13:19">
      <c r="S26" s="22"/>
    </row>
    <row r="27" spans="13:19">
      <c r="M27" s="57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 سود سهام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Ayda Azimi</cp:lastModifiedBy>
  <dcterms:created xsi:type="dcterms:W3CDTF">2026-09-27T14:51:07Z</dcterms:created>
  <dcterms:modified xsi:type="dcterms:W3CDTF">2026-09-29T13:54:02Z</dcterms:modified>
</cp:coreProperties>
</file>